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5D30FE31-7F66-4D72-877D-BE06C9918E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20" l="1"/>
  <c r="T26" i="20"/>
  <c r="V27" i="13" l="1"/>
  <c r="Q27" i="13"/>
  <c r="L27" i="13"/>
  <c r="G27" i="13"/>
  <c r="U27" i="13"/>
  <c r="P27" i="13"/>
  <c r="K27" i="13"/>
  <c r="F27" i="13"/>
  <c r="T27" i="13"/>
  <c r="J27" i="13"/>
  <c r="S27" i="13"/>
  <c r="N27" i="13"/>
  <c r="I27" i="13"/>
  <c r="D27" i="13"/>
  <c r="H27" i="13"/>
  <c r="C27" i="13"/>
  <c r="E27" i="13" l="1"/>
  <c r="R27" i="13"/>
  <c r="M27" i="13"/>
  <c r="O27" i="13"/>
  <c r="H20" i="29" l="1"/>
  <c r="H27" i="29"/>
  <c r="H15" i="29"/>
  <c r="H26" i="29"/>
  <c r="H14" i="29" l="1"/>
  <c r="R23" i="20" l="1"/>
  <c r="R24" i="20"/>
  <c r="R12" i="20"/>
  <c r="R25" i="20"/>
  <c r="R13" i="20"/>
  <c r="R26" i="20"/>
  <c r="R14" i="20"/>
  <c r="R19" i="20"/>
  <c r="R20" i="20"/>
  <c r="S20" i="20"/>
  <c r="S26" i="20"/>
  <c r="S25" i="20"/>
  <c r="S24" i="20"/>
  <c r="S23" i="20"/>
  <c r="S19" i="20"/>
  <c r="S18" i="20"/>
  <c r="S14" i="20"/>
  <c r="S13" i="20"/>
  <c r="S12" i="20"/>
  <c r="G19" i="19" l="1"/>
  <c r="G26" i="19"/>
  <c r="G25" i="19"/>
  <c r="G24" i="19"/>
  <c r="G23" i="19"/>
  <c r="G20" i="19"/>
  <c r="G18" i="19"/>
  <c r="G14" i="19"/>
  <c r="G13" i="19"/>
  <c r="G12" i="19"/>
  <c r="T14" i="20" l="1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V26" i="13"/>
  <c r="U26" i="13"/>
  <c r="P26" i="13"/>
  <c r="K26" i="13"/>
  <c r="F26" i="13"/>
  <c r="O26" i="13"/>
  <c r="J26" i="13"/>
  <c r="E26" i="13"/>
  <c r="S26" i="13"/>
  <c r="N26" i="13"/>
  <c r="I26" i="13"/>
  <c r="H26" i="13"/>
  <c r="V20" i="13"/>
  <c r="Q20" i="13"/>
  <c r="L20" i="13"/>
  <c r="G20" i="13"/>
  <c r="U20" i="13"/>
  <c r="K20" i="13"/>
  <c r="T20" i="13"/>
  <c r="S20" i="13"/>
  <c r="I20" i="13"/>
  <c r="H20" i="13"/>
  <c r="V14" i="13"/>
  <c r="Q14" i="13"/>
  <c r="L14" i="13"/>
  <c r="G14" i="13"/>
  <c r="F14" i="13"/>
  <c r="T14" i="13"/>
  <c r="J14" i="13"/>
  <c r="S14" i="13"/>
  <c r="N14" i="13"/>
  <c r="I14" i="13"/>
  <c r="D14" i="13"/>
  <c r="Q13" i="13"/>
  <c r="L13" i="13"/>
  <c r="G13" i="13"/>
  <c r="U13" i="13"/>
  <c r="T13" i="13"/>
  <c r="J13" i="13"/>
  <c r="S13" i="13"/>
  <c r="I13" i="13"/>
  <c r="D13" i="13"/>
  <c r="H13" i="13"/>
  <c r="V25" i="13"/>
  <c r="Q25" i="13"/>
  <c r="L25" i="13"/>
  <c r="G25" i="13"/>
  <c r="K25" i="13"/>
  <c r="T25" i="13"/>
  <c r="J25" i="13"/>
  <c r="N25" i="13"/>
  <c r="I25" i="13"/>
  <c r="D25" i="13"/>
  <c r="H25" i="13"/>
  <c r="V24" i="13"/>
  <c r="L24" i="13"/>
  <c r="G24" i="13"/>
  <c r="U24" i="13"/>
  <c r="P24" i="13"/>
  <c r="F24" i="13"/>
  <c r="T24" i="13"/>
  <c r="J24" i="13"/>
  <c r="N24" i="13"/>
  <c r="D24" i="13"/>
  <c r="H24" i="13"/>
  <c r="O21" i="13"/>
  <c r="V21" i="13"/>
  <c r="L21" i="13"/>
  <c r="U21" i="13"/>
  <c r="P21" i="13"/>
  <c r="K21" i="13"/>
  <c r="F21" i="13"/>
  <c r="T21" i="13"/>
  <c r="J21" i="13"/>
  <c r="S21" i="13"/>
  <c r="N21" i="13"/>
  <c r="D21" i="13"/>
  <c r="R21" i="13"/>
  <c r="H21" i="13"/>
  <c r="V19" i="13"/>
  <c r="G19" i="13"/>
  <c r="U19" i="13"/>
  <c r="K19" i="13"/>
  <c r="J19" i="13"/>
  <c r="S19" i="13"/>
  <c r="N19" i="13"/>
  <c r="D19" i="13"/>
  <c r="H19" i="13"/>
  <c r="V15" i="13"/>
  <c r="Q15" i="13"/>
  <c r="L15" i="13"/>
  <c r="G15" i="13"/>
  <c r="U15" i="13"/>
  <c r="P15" i="13"/>
  <c r="F15" i="13"/>
  <c r="T15" i="13"/>
  <c r="O15" i="13"/>
  <c r="J15" i="13"/>
  <c r="E15" i="13"/>
  <c r="N15" i="13"/>
  <c r="I15" i="13"/>
  <c r="D15" i="13"/>
  <c r="H15" i="13"/>
  <c r="U25" i="13"/>
  <c r="Q21" i="13"/>
  <c r="I21" i="13"/>
  <c r="Q19" i="13"/>
  <c r="I19" i="13"/>
  <c r="K13" i="13"/>
  <c r="Q26" i="13"/>
  <c r="L26" i="13"/>
  <c r="G26" i="13"/>
  <c r="T26" i="13"/>
  <c r="D26" i="13"/>
  <c r="S25" i="13"/>
  <c r="Q24" i="13"/>
  <c r="K24" i="13"/>
  <c r="S24" i="13"/>
  <c r="I24" i="13"/>
  <c r="G21" i="13"/>
  <c r="L19" i="13"/>
  <c r="T19" i="13"/>
  <c r="U14" i="13"/>
  <c r="P14" i="13"/>
  <c r="K14" i="13"/>
  <c r="H14" i="13"/>
  <c r="V13" i="13"/>
  <c r="P13" i="13"/>
  <c r="F13" i="13"/>
  <c r="N13" i="13"/>
  <c r="K15" i="13"/>
  <c r="S15" i="13"/>
  <c r="C14" i="13" l="1"/>
  <c r="E14" i="13"/>
  <c r="O20" i="13"/>
  <c r="O24" i="13"/>
  <c r="N20" i="13"/>
  <c r="C13" i="13"/>
  <c r="E21" i="13"/>
  <c r="C21" i="13"/>
  <c r="M24" i="13"/>
  <c r="R13" i="13"/>
  <c r="M21" i="13"/>
  <c r="D20" i="13"/>
  <c r="M26" i="13"/>
  <c r="M14" i="13"/>
  <c r="P19" i="13"/>
  <c r="F25" i="13"/>
  <c r="O13" i="13"/>
  <c r="C20" i="13"/>
  <c r="E20" i="13"/>
  <c r="R26" i="13"/>
  <c r="C24" i="13"/>
  <c r="R24" i="13"/>
  <c r="F20" i="13"/>
  <c r="J20" i="13"/>
  <c r="R20" i="13"/>
  <c r="C15" i="13"/>
  <c r="M19" i="13"/>
  <c r="O19" i="13"/>
  <c r="R19" i="13"/>
  <c r="R15" i="13"/>
  <c r="O14" i="13"/>
  <c r="R14" i="13"/>
  <c r="M15" i="13"/>
  <c r="C26" i="13"/>
  <c r="E23" i="18"/>
  <c r="E25" i="13"/>
  <c r="R25" i="13"/>
  <c r="O25" i="13"/>
  <c r="M25" i="13"/>
  <c r="C19" i="13"/>
  <c r="E24" i="13"/>
  <c r="D23" i="18"/>
  <c r="P25" i="13"/>
  <c r="M13" i="13"/>
  <c r="C25" i="13"/>
  <c r="E19" i="13"/>
  <c r="P20" i="13"/>
  <c r="F19" i="13"/>
  <c r="M20" i="13"/>
  <c r="C23" i="18"/>
  <c r="E13" i="13"/>
  <c r="G11" i="26" l="1"/>
  <c r="I11" i="26"/>
  <c r="J11" i="26"/>
  <c r="G12" i="26"/>
  <c r="H12" i="26"/>
  <c r="I12" i="26"/>
  <c r="J12" i="26"/>
  <c r="G14" i="26"/>
  <c r="H14" i="26"/>
  <c r="I14" i="26"/>
  <c r="J14" i="26"/>
  <c r="G13" i="26"/>
  <c r="I13" i="26"/>
  <c r="J13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3" i="26"/>
  <c r="H23" i="26"/>
  <c r="I23" i="26"/>
  <c r="J23" i="26"/>
  <c r="G24" i="26"/>
  <c r="H24" i="26"/>
  <c r="I24" i="26"/>
  <c r="J24" i="26"/>
  <c r="H25" i="26"/>
  <c r="I25" i="26"/>
  <c r="J25" i="26"/>
  <c r="G26" i="26"/>
  <c r="H26" i="26"/>
  <c r="I26" i="26"/>
  <c r="J26" i="26"/>
  <c r="H13" i="26" l="1"/>
  <c r="G25" i="26"/>
  <c r="H11" i="26"/>
  <c r="D12" i="26" l="1"/>
  <c r="E12" i="26"/>
  <c r="F12" i="26"/>
  <c r="D14" i="26"/>
  <c r="E14" i="26"/>
  <c r="F14" i="26"/>
  <c r="D13" i="26"/>
  <c r="E13" i="26"/>
  <c r="F13" i="26"/>
  <c r="D18" i="26"/>
  <c r="E18" i="26"/>
  <c r="F18" i="26"/>
  <c r="D19" i="26"/>
  <c r="E19" i="26"/>
  <c r="F19" i="26"/>
  <c r="D20" i="26"/>
  <c r="E20" i="26"/>
  <c r="F20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11" i="26"/>
  <c r="E11" i="26"/>
  <c r="F11" i="26"/>
  <c r="C26" i="26" l="1"/>
  <c r="C24" i="26"/>
  <c r="C20" i="26"/>
  <c r="C18" i="26"/>
  <c r="C13" i="26"/>
  <c r="C12" i="26"/>
  <c r="C11" i="26"/>
  <c r="C25" i="26"/>
  <c r="C23" i="26"/>
  <c r="C19" i="26"/>
  <c r="C14" i="26"/>
  <c r="C12" i="18" l="1"/>
  <c r="D12" i="18"/>
  <c r="E12" i="18"/>
  <c r="C14" i="18"/>
  <c r="D14" i="18"/>
  <c r="E14" i="18"/>
  <c r="C13" i="18"/>
  <c r="D13" i="18"/>
  <c r="E13" i="18"/>
  <c r="C18" i="18"/>
  <c r="D18" i="18"/>
  <c r="E18" i="18"/>
  <c r="C19" i="18"/>
  <c r="D19" i="18"/>
  <c r="E19" i="18"/>
  <c r="C20" i="18"/>
  <c r="D20" i="18"/>
  <c r="E20" i="18"/>
  <c r="C24" i="18"/>
  <c r="D24" i="18"/>
  <c r="E24" i="18"/>
  <c r="C25" i="18"/>
  <c r="D25" i="18"/>
  <c r="E25" i="18"/>
  <c r="C26" i="18"/>
  <c r="D26" i="18"/>
  <c r="E26" i="18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<sst xmlns="http://schemas.openxmlformats.org/spreadsheetml/2006/main" count="1342" uniqueCount="682">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</sst>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255967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307182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4" t="s">
        <v>0</v>
      </c>
      <c r="C18" s="64"/>
      <c r="D18" s="2"/>
      <c r="E18" s="2"/>
      <c r="F18" s="2"/>
      <c r="G18" s="2"/>
      <c r="H18" s="2"/>
      <c r="I18" s="2"/>
      <c r="J18" s="2"/>
    </row>
    <row r="19" spans="2:10" ht="14.25" x14ac:dyDescent="0.2">
      <c r="B19" s="64" t="s">
        <v>1</v>
      </c>
      <c r="C19" s="64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5" t="s">
        <v>22</v>
      </c>
      <c r="D9" s="65"/>
      <c r="E9" s="65"/>
      <c r="F9" s="65"/>
      <c r="G9" s="65"/>
      <c r="H9" s="66"/>
      <c r="I9" s="65" t="s">
        <v>23</v>
      </c>
      <c r="J9" s="65"/>
      <c r="K9" s="65"/>
      <c r="L9" s="65"/>
      <c r="M9" s="65"/>
      <c r="N9" s="66"/>
      <c r="O9" s="65" t="s">
        <v>24</v>
      </c>
      <c r="P9" s="65"/>
      <c r="Q9" s="65"/>
      <c r="R9" s="65"/>
      <c r="S9" s="65"/>
      <c r="T9" s="66"/>
      <c r="U9" s="65" t="s">
        <v>25</v>
      </c>
      <c r="V9" s="65"/>
      <c r="W9" s="65"/>
      <c r="X9" s="65"/>
      <c r="Y9" s="65"/>
      <c r="Z9" s="66"/>
      <c r="AA9" s="65" t="s">
        <v>26</v>
      </c>
      <c r="AB9" s="65"/>
      <c r="AC9" s="65"/>
      <c r="AD9" s="65"/>
      <c r="AE9" s="65"/>
      <c r="AF9" s="66"/>
      <c r="AG9" s="65" t="s">
        <v>27</v>
      </c>
      <c r="AH9" s="65"/>
      <c r="AI9" s="65"/>
      <c r="AJ9" s="65"/>
      <c r="AK9" s="65"/>
      <c r="AL9" s="66"/>
      <c r="AM9" s="65" t="s">
        <v>28</v>
      </c>
      <c r="AN9" s="65"/>
      <c r="AO9" s="65"/>
      <c r="AP9" s="65"/>
      <c r="AQ9" s="65"/>
      <c r="AR9" s="66"/>
      <c r="AS9" s="65" t="s">
        <v>29</v>
      </c>
      <c r="AT9" s="65"/>
      <c r="AU9" s="65"/>
      <c r="AV9" s="65"/>
      <c r="AW9" s="65"/>
      <c r="AX9" s="66"/>
    </row>
    <row r="10" spans="2:50" ht="63.75" customHeight="1" thickBot="1" x14ac:dyDescent="0.25">
      <c r="C10" s="67" t="s">
        <v>30</v>
      </c>
      <c r="D10" s="69" t="s">
        <v>219</v>
      </c>
      <c r="E10" s="70"/>
      <c r="F10" s="67" t="s">
        <v>31</v>
      </c>
      <c r="G10" s="67" t="s">
        <v>32</v>
      </c>
      <c r="H10" s="67" t="s">
        <v>33</v>
      </c>
      <c r="I10" s="67" t="s">
        <v>30</v>
      </c>
      <c r="J10" s="69" t="s">
        <v>219</v>
      </c>
      <c r="K10" s="70"/>
      <c r="L10" s="67" t="s">
        <v>31</v>
      </c>
      <c r="M10" s="67" t="s">
        <v>32</v>
      </c>
      <c r="N10" s="67" t="s">
        <v>33</v>
      </c>
      <c r="O10" s="67" t="s">
        <v>30</v>
      </c>
      <c r="P10" s="69" t="s">
        <v>219</v>
      </c>
      <c r="Q10" s="70"/>
      <c r="R10" s="67" t="s">
        <v>31</v>
      </c>
      <c r="S10" s="67" t="s">
        <v>32</v>
      </c>
      <c r="T10" s="67" t="s">
        <v>33</v>
      </c>
      <c r="U10" s="67" t="s">
        <v>30</v>
      </c>
      <c r="V10" s="69" t="s">
        <v>219</v>
      </c>
      <c r="W10" s="70"/>
      <c r="X10" s="67" t="s">
        <v>31</v>
      </c>
      <c r="Y10" s="67" t="s">
        <v>32</v>
      </c>
      <c r="Z10" s="67" t="s">
        <v>33</v>
      </c>
      <c r="AA10" s="67" t="s">
        <v>30</v>
      </c>
      <c r="AB10" s="69" t="s">
        <v>219</v>
      </c>
      <c r="AC10" s="70"/>
      <c r="AD10" s="67" t="s">
        <v>31</v>
      </c>
      <c r="AE10" s="67" t="s">
        <v>32</v>
      </c>
      <c r="AF10" s="67" t="s">
        <v>33</v>
      </c>
      <c r="AG10" s="67" t="s">
        <v>30</v>
      </c>
      <c r="AH10" s="69" t="s">
        <v>219</v>
      </c>
      <c r="AI10" s="70"/>
      <c r="AJ10" s="67" t="s">
        <v>31</v>
      </c>
      <c r="AK10" s="67" t="s">
        <v>32</v>
      </c>
      <c r="AL10" s="67" t="s">
        <v>33</v>
      </c>
      <c r="AM10" s="67" t="s">
        <v>30</v>
      </c>
      <c r="AN10" s="69" t="s">
        <v>219</v>
      </c>
      <c r="AO10" s="70"/>
      <c r="AP10" s="67" t="s">
        <v>31</v>
      </c>
      <c r="AQ10" s="67" t="s">
        <v>32</v>
      </c>
      <c r="AR10" s="67" t="s">
        <v>33</v>
      </c>
      <c r="AS10" s="67" t="s">
        <v>30</v>
      </c>
      <c r="AT10" s="69" t="s">
        <v>219</v>
      </c>
      <c r="AU10" s="70"/>
      <c r="AV10" s="67" t="s">
        <v>31</v>
      </c>
      <c r="AW10" s="67" t="s">
        <v>32</v>
      </c>
      <c r="AX10" s="67" t="s">
        <v>33</v>
      </c>
    </row>
    <row r="11" spans="2:50" ht="20.100000000000001" customHeight="1" thickBot="1" x14ac:dyDescent="0.25">
      <c r="C11" s="68"/>
      <c r="D11" s="39" t="s">
        <v>220</v>
      </c>
      <c r="E11" s="39" t="s">
        <v>221</v>
      </c>
      <c r="F11" s="68"/>
      <c r="G11" s="68"/>
      <c r="H11" s="68"/>
      <c r="I11" s="68"/>
      <c r="J11" s="39" t="s">
        <v>220</v>
      </c>
      <c r="K11" s="39" t="s">
        <v>221</v>
      </c>
      <c r="L11" s="68"/>
      <c r="M11" s="68"/>
      <c r="N11" s="68"/>
      <c r="O11" s="68"/>
      <c r="P11" s="39" t="s">
        <v>220</v>
      </c>
      <c r="Q11" s="39" t="s">
        <v>221</v>
      </c>
      <c r="R11" s="68"/>
      <c r="S11" s="68"/>
      <c r="T11" s="68"/>
      <c r="U11" s="68"/>
      <c r="V11" s="39" t="s">
        <v>220</v>
      </c>
      <c r="W11" s="39" t="s">
        <v>221</v>
      </c>
      <c r="X11" s="68"/>
      <c r="Y11" s="68"/>
      <c r="Z11" s="68"/>
      <c r="AA11" s="68"/>
      <c r="AB11" s="39" t="s">
        <v>220</v>
      </c>
      <c r="AC11" s="39" t="s">
        <v>221</v>
      </c>
      <c r="AD11" s="68"/>
      <c r="AE11" s="68"/>
      <c r="AF11" s="68"/>
      <c r="AG11" s="68"/>
      <c r="AH11" s="39" t="s">
        <v>220</v>
      </c>
      <c r="AI11" s="39" t="s">
        <v>221</v>
      </c>
      <c r="AJ11" s="68"/>
      <c r="AK11" s="68"/>
      <c r="AL11" s="68"/>
      <c r="AM11" s="68"/>
      <c r="AN11" s="39" t="s">
        <v>220</v>
      </c>
      <c r="AO11" s="39" t="s">
        <v>221</v>
      </c>
      <c r="AP11" s="68"/>
      <c r="AQ11" s="68"/>
      <c r="AR11" s="68"/>
      <c r="AS11" s="68"/>
      <c r="AT11" s="39" t="s">
        <v>220</v>
      </c>
      <c r="AU11" s="39" t="s">
        <v>221</v>
      </c>
      <c r="AV11" s="68"/>
      <c r="AW11" s="68"/>
      <c r="AX11" s="68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147</v>
      </c>
      <c r="D13" s="28">
        <v>19</v>
      </c>
      <c r="E13" s="28">
        <v>5</v>
      </c>
      <c r="F13" s="28">
        <v>1</v>
      </c>
      <c r="G13" s="28">
        <v>209</v>
      </c>
      <c r="H13" s="28">
        <v>361</v>
      </c>
      <c r="I13" s="28">
        <v>74</v>
      </c>
      <c r="J13" s="28">
        <v>13</v>
      </c>
      <c r="K13" s="28">
        <v>0</v>
      </c>
      <c r="L13" s="28">
        <v>1</v>
      </c>
      <c r="M13" s="28">
        <v>85</v>
      </c>
      <c r="N13" s="28">
        <v>8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36</v>
      </c>
      <c r="V13" s="28">
        <v>6</v>
      </c>
      <c r="W13" s="28">
        <v>5</v>
      </c>
      <c r="X13" s="28">
        <v>0</v>
      </c>
      <c r="Y13" s="28">
        <v>84</v>
      </c>
      <c r="Z13" s="28">
        <v>249</v>
      </c>
      <c r="AA13" s="28">
        <v>31</v>
      </c>
      <c r="AB13" s="28">
        <v>0</v>
      </c>
      <c r="AC13" s="28">
        <v>0</v>
      </c>
      <c r="AD13" s="28">
        <v>0</v>
      </c>
      <c r="AE13" s="28">
        <v>35</v>
      </c>
      <c r="AF13" s="28">
        <v>99</v>
      </c>
      <c r="AG13" s="28">
        <v>6</v>
      </c>
      <c r="AH13" s="28">
        <v>0</v>
      </c>
      <c r="AI13" s="28">
        <v>0</v>
      </c>
      <c r="AJ13" s="28">
        <v>0</v>
      </c>
      <c r="AK13" s="28">
        <v>5</v>
      </c>
      <c r="AL13" s="28">
        <v>5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45</v>
      </c>
      <c r="D14" s="28">
        <v>10</v>
      </c>
      <c r="E14" s="28">
        <v>3</v>
      </c>
      <c r="F14" s="28">
        <v>0</v>
      </c>
      <c r="G14" s="28">
        <v>45</v>
      </c>
      <c r="H14" s="28">
        <v>97</v>
      </c>
      <c r="I14" s="28">
        <v>18</v>
      </c>
      <c r="J14" s="28">
        <v>2</v>
      </c>
      <c r="K14" s="28">
        <v>0</v>
      </c>
      <c r="L14" s="28">
        <v>0</v>
      </c>
      <c r="M14" s="28">
        <v>20</v>
      </c>
      <c r="N14" s="28">
        <v>0</v>
      </c>
      <c r="O14" s="28">
        <v>1</v>
      </c>
      <c r="P14" s="28">
        <v>0</v>
      </c>
      <c r="Q14" s="28">
        <v>0</v>
      </c>
      <c r="R14" s="28">
        <v>0</v>
      </c>
      <c r="S14" s="28">
        <v>0</v>
      </c>
      <c r="T14" s="28">
        <v>1</v>
      </c>
      <c r="U14" s="28">
        <v>18</v>
      </c>
      <c r="V14" s="28">
        <v>8</v>
      </c>
      <c r="W14" s="28">
        <v>3</v>
      </c>
      <c r="X14" s="28">
        <v>0</v>
      </c>
      <c r="Y14" s="28">
        <v>26</v>
      </c>
      <c r="Z14" s="28">
        <v>82</v>
      </c>
      <c r="AA14" s="28">
        <v>6</v>
      </c>
      <c r="AB14" s="28">
        <v>0</v>
      </c>
      <c r="AC14" s="28">
        <v>0</v>
      </c>
      <c r="AD14" s="28">
        <v>0</v>
      </c>
      <c r="AE14" s="28">
        <v>9</v>
      </c>
      <c r="AF14" s="28">
        <v>13</v>
      </c>
      <c r="AG14" s="28">
        <v>2</v>
      </c>
      <c r="AH14" s="28">
        <v>0</v>
      </c>
      <c r="AI14" s="28">
        <v>0</v>
      </c>
      <c r="AJ14" s="28">
        <v>0</v>
      </c>
      <c r="AK14" s="28">
        <v>3</v>
      </c>
      <c r="AL14" s="28">
        <v>1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</row>
    <row r="15" spans="2:50" ht="20.100000000000001" customHeight="1" thickBot="1" x14ac:dyDescent="0.25">
      <c r="B15" s="3" t="s">
        <v>374</v>
      </c>
      <c r="C15" s="28">
        <v>784</v>
      </c>
      <c r="D15" s="28">
        <v>461</v>
      </c>
      <c r="E15" s="28">
        <v>29</v>
      </c>
      <c r="F15" s="28">
        <v>0</v>
      </c>
      <c r="G15" s="28">
        <v>784</v>
      </c>
      <c r="H15" s="28">
        <v>1698</v>
      </c>
      <c r="I15" s="28">
        <v>280</v>
      </c>
      <c r="J15" s="28">
        <v>9</v>
      </c>
      <c r="K15" s="28">
        <v>0</v>
      </c>
      <c r="L15" s="28">
        <v>0</v>
      </c>
      <c r="M15" s="28">
        <v>289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1</v>
      </c>
      <c r="T15" s="28">
        <v>8</v>
      </c>
      <c r="U15" s="28">
        <v>337</v>
      </c>
      <c r="V15" s="28">
        <v>452</v>
      </c>
      <c r="W15" s="28">
        <v>29</v>
      </c>
      <c r="X15" s="28">
        <v>0</v>
      </c>
      <c r="Y15" s="28">
        <v>825</v>
      </c>
      <c r="Z15" s="28">
        <v>1351</v>
      </c>
      <c r="AA15" s="28">
        <v>142</v>
      </c>
      <c r="AB15" s="28">
        <v>0</v>
      </c>
      <c r="AC15" s="28">
        <v>0</v>
      </c>
      <c r="AD15" s="28">
        <v>0</v>
      </c>
      <c r="AE15" s="28">
        <v>143</v>
      </c>
      <c r="AF15" s="28">
        <v>300</v>
      </c>
      <c r="AG15" s="28">
        <v>24</v>
      </c>
      <c r="AH15" s="28">
        <v>0</v>
      </c>
      <c r="AI15" s="28">
        <v>0</v>
      </c>
      <c r="AJ15" s="28">
        <v>0</v>
      </c>
      <c r="AK15" s="28">
        <v>24</v>
      </c>
      <c r="AL15" s="28">
        <v>38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1</v>
      </c>
      <c r="AT15" s="28">
        <v>0</v>
      </c>
      <c r="AU15" s="28">
        <v>0</v>
      </c>
      <c r="AV15" s="28">
        <v>0</v>
      </c>
      <c r="AW15" s="28">
        <v>0</v>
      </c>
      <c r="AX15" s="28">
        <v>1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164</v>
      </c>
      <c r="D19" s="28">
        <v>11</v>
      </c>
      <c r="E19" s="28">
        <v>1</v>
      </c>
      <c r="F19" s="28">
        <v>8</v>
      </c>
      <c r="G19" s="28">
        <v>164</v>
      </c>
      <c r="H19" s="28">
        <v>74</v>
      </c>
      <c r="I19" s="28">
        <v>69</v>
      </c>
      <c r="J19" s="28">
        <v>9</v>
      </c>
      <c r="K19" s="28">
        <v>0</v>
      </c>
      <c r="L19" s="28">
        <v>2</v>
      </c>
      <c r="M19" s="28">
        <v>79</v>
      </c>
      <c r="N19" s="28">
        <v>1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58</v>
      </c>
      <c r="V19" s="28">
        <v>2</v>
      </c>
      <c r="W19" s="28">
        <v>1</v>
      </c>
      <c r="X19" s="28">
        <v>2</v>
      </c>
      <c r="Y19" s="28">
        <v>71</v>
      </c>
      <c r="Z19" s="28">
        <v>52</v>
      </c>
      <c r="AA19" s="28">
        <v>19</v>
      </c>
      <c r="AB19" s="28">
        <v>0</v>
      </c>
      <c r="AC19" s="28">
        <v>0</v>
      </c>
      <c r="AD19" s="28">
        <v>3</v>
      </c>
      <c r="AE19" s="28">
        <v>28</v>
      </c>
      <c r="AF19" s="28">
        <v>19</v>
      </c>
      <c r="AG19" s="28">
        <v>18</v>
      </c>
      <c r="AH19" s="28">
        <v>0</v>
      </c>
      <c r="AI19" s="28">
        <v>0</v>
      </c>
      <c r="AJ19" s="28">
        <v>1</v>
      </c>
      <c r="AK19" s="28">
        <v>19</v>
      </c>
      <c r="AL19" s="28">
        <v>2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</row>
    <row r="20" spans="2:50" ht="20.100000000000001" customHeight="1" thickBot="1" x14ac:dyDescent="0.25">
      <c r="B20" s="3" t="s">
        <v>242</v>
      </c>
      <c r="C20" s="28">
        <v>680</v>
      </c>
      <c r="D20" s="28">
        <v>308</v>
      </c>
      <c r="E20" s="28">
        <v>101</v>
      </c>
      <c r="F20" s="28">
        <v>8</v>
      </c>
      <c r="G20" s="28">
        <v>680</v>
      </c>
      <c r="H20" s="28">
        <v>680</v>
      </c>
      <c r="I20" s="28">
        <v>271</v>
      </c>
      <c r="J20" s="28">
        <v>71</v>
      </c>
      <c r="K20" s="28">
        <v>7</v>
      </c>
      <c r="L20" s="28">
        <v>3</v>
      </c>
      <c r="M20" s="28">
        <v>352</v>
      </c>
      <c r="N20" s="28">
        <v>0</v>
      </c>
      <c r="O20" s="28">
        <v>2</v>
      </c>
      <c r="P20" s="28">
        <v>0</v>
      </c>
      <c r="Q20" s="28">
        <v>0</v>
      </c>
      <c r="R20" s="28">
        <v>0</v>
      </c>
      <c r="S20" s="28">
        <v>2</v>
      </c>
      <c r="T20" s="28">
        <v>1</v>
      </c>
      <c r="U20" s="28">
        <v>254</v>
      </c>
      <c r="V20" s="28">
        <v>228</v>
      </c>
      <c r="W20" s="28">
        <v>94</v>
      </c>
      <c r="X20" s="28">
        <v>5</v>
      </c>
      <c r="Y20" s="28">
        <v>582</v>
      </c>
      <c r="Z20" s="28">
        <v>525</v>
      </c>
      <c r="AA20" s="28">
        <v>67</v>
      </c>
      <c r="AB20" s="28">
        <v>0</v>
      </c>
      <c r="AC20" s="28">
        <v>0</v>
      </c>
      <c r="AD20" s="28">
        <v>0</v>
      </c>
      <c r="AE20" s="28">
        <v>62</v>
      </c>
      <c r="AF20" s="28">
        <v>134</v>
      </c>
      <c r="AG20" s="28">
        <v>86</v>
      </c>
      <c r="AH20" s="28">
        <v>9</v>
      </c>
      <c r="AI20" s="28">
        <v>0</v>
      </c>
      <c r="AJ20" s="28">
        <v>0</v>
      </c>
      <c r="AK20" s="28">
        <v>107</v>
      </c>
      <c r="AL20" s="28">
        <v>18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2</v>
      </c>
    </row>
    <row r="21" spans="2:50" ht="20.100000000000001" customHeight="1" thickBot="1" x14ac:dyDescent="0.25">
      <c r="B21" s="3" t="s">
        <v>243</v>
      </c>
      <c r="C21" s="28">
        <v>107</v>
      </c>
      <c r="D21" s="28">
        <v>19</v>
      </c>
      <c r="E21" s="28">
        <v>3</v>
      </c>
      <c r="F21" s="28">
        <v>0</v>
      </c>
      <c r="G21" s="28">
        <v>107</v>
      </c>
      <c r="H21" s="28">
        <v>137</v>
      </c>
      <c r="I21" s="28">
        <v>63</v>
      </c>
      <c r="J21" s="28">
        <v>14</v>
      </c>
      <c r="K21" s="28">
        <v>0</v>
      </c>
      <c r="L21" s="28">
        <v>0</v>
      </c>
      <c r="M21" s="28">
        <v>78</v>
      </c>
      <c r="N21" s="28">
        <v>2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21</v>
      </c>
      <c r="V21" s="28">
        <v>5</v>
      </c>
      <c r="W21" s="28">
        <v>3</v>
      </c>
      <c r="X21" s="28">
        <v>0</v>
      </c>
      <c r="Y21" s="28">
        <v>30</v>
      </c>
      <c r="Z21" s="28">
        <v>113</v>
      </c>
      <c r="AA21" s="28">
        <v>12</v>
      </c>
      <c r="AB21" s="28">
        <v>0</v>
      </c>
      <c r="AC21" s="28">
        <v>0</v>
      </c>
      <c r="AD21" s="28">
        <v>0</v>
      </c>
      <c r="AE21" s="28">
        <v>19</v>
      </c>
      <c r="AF21" s="28">
        <v>13</v>
      </c>
      <c r="AG21" s="28">
        <v>11</v>
      </c>
      <c r="AH21" s="28">
        <v>0</v>
      </c>
      <c r="AI21" s="28">
        <v>0</v>
      </c>
      <c r="AJ21" s="28">
        <v>0</v>
      </c>
      <c r="AK21" s="28">
        <v>11</v>
      </c>
      <c r="AL21" s="28">
        <v>8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1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3</v>
      </c>
      <c r="D24" s="28">
        <v>0</v>
      </c>
      <c r="E24" s="28">
        <v>0</v>
      </c>
      <c r="F24" s="28">
        <v>0</v>
      </c>
      <c r="G24" s="28">
        <v>3</v>
      </c>
      <c r="H24" s="28">
        <v>7</v>
      </c>
      <c r="I24" s="28">
        <v>3</v>
      </c>
      <c r="J24" s="28">
        <v>0</v>
      </c>
      <c r="K24" s="28">
        <v>0</v>
      </c>
      <c r="L24" s="28">
        <v>0</v>
      </c>
      <c r="M24" s="28">
        <v>3</v>
      </c>
      <c r="N24" s="28">
        <v>3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3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7</v>
      </c>
      <c r="D25" s="28">
        <v>0</v>
      </c>
      <c r="E25" s="28">
        <v>0</v>
      </c>
      <c r="F25" s="28">
        <v>0</v>
      </c>
      <c r="G25" s="28">
        <v>7</v>
      </c>
      <c r="H25" s="28">
        <v>16</v>
      </c>
      <c r="I25" s="28">
        <v>7</v>
      </c>
      <c r="J25" s="28">
        <v>0</v>
      </c>
      <c r="K25" s="28">
        <v>0</v>
      </c>
      <c r="L25" s="28">
        <v>0</v>
      </c>
      <c r="M25" s="28">
        <v>7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9</v>
      </c>
      <c r="AA25" s="28">
        <v>0</v>
      </c>
      <c r="AB25" s="28">
        <v>0</v>
      </c>
      <c r="AC25" s="28">
        <v>0</v>
      </c>
      <c r="AD25" s="28">
        <v>0</v>
      </c>
      <c r="AE25" s="28">
        <v>2</v>
      </c>
      <c r="AF25" s="28">
        <v>4</v>
      </c>
      <c r="AG25" s="28">
        <v>0</v>
      </c>
      <c r="AH25" s="28">
        <v>0</v>
      </c>
      <c r="AI25" s="28">
        <v>0</v>
      </c>
      <c r="AJ25" s="28">
        <v>0</v>
      </c>
      <c r="AK25" s="28">
        <v>1</v>
      </c>
      <c r="AL25" s="28">
        <v>3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80</v>
      </c>
      <c r="D26" s="28">
        <v>1</v>
      </c>
      <c r="E26" s="28">
        <v>0</v>
      </c>
      <c r="F26" s="28">
        <v>0</v>
      </c>
      <c r="G26" s="28">
        <v>80</v>
      </c>
      <c r="H26" s="28">
        <v>29</v>
      </c>
      <c r="I26" s="28">
        <v>37</v>
      </c>
      <c r="J26" s="28">
        <v>0</v>
      </c>
      <c r="K26" s="28">
        <v>0</v>
      </c>
      <c r="L26" s="28">
        <v>0</v>
      </c>
      <c r="M26" s="28">
        <v>37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24</v>
      </c>
      <c r="V26" s="28">
        <v>1</v>
      </c>
      <c r="W26" s="28">
        <v>0</v>
      </c>
      <c r="X26" s="28">
        <v>0</v>
      </c>
      <c r="Y26" s="28">
        <v>24</v>
      </c>
      <c r="Z26" s="28">
        <v>13</v>
      </c>
      <c r="AA26" s="28">
        <v>16</v>
      </c>
      <c r="AB26" s="28">
        <v>0</v>
      </c>
      <c r="AC26" s="28">
        <v>0</v>
      </c>
      <c r="AD26" s="28">
        <v>0</v>
      </c>
      <c r="AE26" s="28">
        <v>18</v>
      </c>
      <c r="AF26" s="28">
        <v>14</v>
      </c>
      <c r="AG26" s="28">
        <v>3</v>
      </c>
      <c r="AH26" s="28">
        <v>0</v>
      </c>
      <c r="AI26" s="28">
        <v>0</v>
      </c>
      <c r="AJ26" s="28">
        <v>0</v>
      </c>
      <c r="AK26" s="28">
        <v>6</v>
      </c>
      <c r="AL26" s="28">
        <v>2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14.25" x14ac:dyDescent="0.2">
      <c r="B27" s="5" t="s">
        <v>166</v>
      </c>
      <c r="C27">
        <v>859</v>
      </c>
      <c r="D27">
        <v>140</v>
      </c>
      <c r="E27">
        <v>31</v>
      </c>
      <c r="F27">
        <v>3</v>
      </c>
      <c r="G27">
        <v>1085</v>
      </c>
      <c r="H27">
        <v>595</v>
      </c>
      <c r="I27">
        <v>438</v>
      </c>
      <c r="J27">
        <v>80</v>
      </c>
      <c r="K27">
        <v>12</v>
      </c>
      <c r="L27">
        <v>0</v>
      </c>
      <c r="M27">
        <v>540</v>
      </c>
      <c r="N27">
        <v>6</v>
      </c>
      <c r="O27">
        <v>1</v>
      </c>
      <c r="P27">
        <v>0</v>
      </c>
      <c r="Q27">
        <v>0</v>
      </c>
      <c r="R27">
        <v>0</v>
      </c>
      <c r="S27">
        <v>0</v>
      </c>
      <c r="T27">
        <v>4</v>
      </c>
      <c r="U27">
        <v>236</v>
      </c>
      <c r="V27">
        <v>59</v>
      </c>
      <c r="W27">
        <v>19</v>
      </c>
      <c r="X27">
        <v>0</v>
      </c>
      <c r="Y27">
        <v>349</v>
      </c>
      <c r="Z27">
        <v>401</v>
      </c>
      <c r="AA27">
        <v>103</v>
      </c>
      <c r="AB27">
        <v>0</v>
      </c>
      <c r="AC27">
        <v>0</v>
      </c>
      <c r="AD27">
        <v>3</v>
      </c>
      <c r="AE27">
        <v>97</v>
      </c>
      <c r="AF27">
        <v>154</v>
      </c>
      <c r="AG27">
        <v>81</v>
      </c>
      <c r="AH27">
        <v>1</v>
      </c>
      <c r="AI27">
        <v>0</v>
      </c>
      <c r="AJ27">
        <v>0</v>
      </c>
      <c r="AK27">
        <v>99</v>
      </c>
      <c r="AL27">
        <v>28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</v>
      </c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5" t="s">
        <v>49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113</v>
      </c>
      <c r="D12" s="28">
        <v>0</v>
      </c>
      <c r="E12" s="28">
        <v>0</v>
      </c>
      <c r="F12" s="28">
        <v>0</v>
      </c>
      <c r="G12" s="28">
        <v>59</v>
      </c>
      <c r="H12" s="28">
        <v>6</v>
      </c>
      <c r="I12" s="28">
        <v>18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1</v>
      </c>
      <c r="P12" s="28">
        <v>8</v>
      </c>
      <c r="Q12" s="28">
        <v>17</v>
      </c>
      <c r="R12" s="28">
        <v>4</v>
      </c>
    </row>
    <row r="13" spans="2:18" ht="20.100000000000001" customHeight="1" thickBot="1" x14ac:dyDescent="0.25">
      <c r="B13" s="3" t="s">
        <v>238</v>
      </c>
      <c r="C13" s="28">
        <v>45</v>
      </c>
      <c r="D13" s="28">
        <v>0</v>
      </c>
      <c r="E13" s="28">
        <v>0</v>
      </c>
      <c r="F13" s="28">
        <v>0</v>
      </c>
      <c r="G13" s="28">
        <v>9</v>
      </c>
      <c r="H13" s="28">
        <v>22</v>
      </c>
      <c r="I13" s="28">
        <v>2</v>
      </c>
      <c r="J13" s="28">
        <v>3</v>
      </c>
      <c r="K13" s="28">
        <v>1</v>
      </c>
      <c r="L13" s="28">
        <v>0</v>
      </c>
      <c r="M13" s="28">
        <v>0</v>
      </c>
      <c r="N13" s="28">
        <v>0</v>
      </c>
      <c r="O13" s="28">
        <v>0</v>
      </c>
      <c r="P13" s="28">
        <v>1</v>
      </c>
      <c r="Q13" s="28">
        <v>7</v>
      </c>
      <c r="R13" s="28">
        <v>0</v>
      </c>
    </row>
    <row r="14" spans="2:18" ht="20.100000000000001" customHeight="1" thickBot="1" x14ac:dyDescent="0.25">
      <c r="B14" s="3" t="s">
        <v>374</v>
      </c>
      <c r="C14" s="28">
        <v>1255</v>
      </c>
      <c r="D14" s="28">
        <v>0</v>
      </c>
      <c r="E14" s="28">
        <v>0</v>
      </c>
      <c r="F14" s="28">
        <v>0</v>
      </c>
      <c r="G14" s="28">
        <v>675</v>
      </c>
      <c r="H14" s="28">
        <v>222</v>
      </c>
      <c r="I14" s="28">
        <v>31</v>
      </c>
      <c r="J14" s="28">
        <v>83</v>
      </c>
      <c r="K14" s="28">
        <v>37</v>
      </c>
      <c r="L14" s="28">
        <v>10</v>
      </c>
      <c r="M14" s="28">
        <v>3</v>
      </c>
      <c r="N14" s="28">
        <v>5</v>
      </c>
      <c r="O14" s="28">
        <v>9</v>
      </c>
      <c r="P14" s="28">
        <v>131</v>
      </c>
      <c r="Q14" s="28">
        <v>44</v>
      </c>
      <c r="R14" s="28">
        <v>5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120</v>
      </c>
      <c r="D18" s="28">
        <v>0</v>
      </c>
      <c r="E18" s="28">
        <v>0</v>
      </c>
      <c r="F18" s="28">
        <v>0</v>
      </c>
      <c r="G18" s="28">
        <v>75</v>
      </c>
      <c r="H18" s="28">
        <v>22</v>
      </c>
      <c r="I18" s="28">
        <v>0</v>
      </c>
      <c r="J18" s="28">
        <v>2</v>
      </c>
      <c r="K18" s="28">
        <v>1</v>
      </c>
      <c r="L18" s="28">
        <v>0</v>
      </c>
      <c r="M18" s="28">
        <v>1</v>
      </c>
      <c r="N18" s="28">
        <v>0</v>
      </c>
      <c r="O18" s="28">
        <v>0</v>
      </c>
      <c r="P18" s="28">
        <v>9</v>
      </c>
      <c r="Q18" s="28">
        <v>2</v>
      </c>
      <c r="R18" s="28">
        <v>8</v>
      </c>
    </row>
    <row r="19" spans="2:18" ht="20.100000000000001" customHeight="1" thickBot="1" x14ac:dyDescent="0.25">
      <c r="B19" s="3" t="s">
        <v>242</v>
      </c>
      <c r="C19" s="28">
        <v>870</v>
      </c>
      <c r="D19" s="28">
        <v>0</v>
      </c>
      <c r="E19" s="28">
        <v>0</v>
      </c>
      <c r="F19" s="28">
        <v>0</v>
      </c>
      <c r="G19" s="28">
        <v>451</v>
      </c>
      <c r="H19" s="28">
        <v>101</v>
      </c>
      <c r="I19" s="28">
        <v>35</v>
      </c>
      <c r="J19" s="28">
        <v>89</v>
      </c>
      <c r="K19" s="28">
        <v>12</v>
      </c>
      <c r="L19" s="28">
        <v>22</v>
      </c>
      <c r="M19" s="28">
        <v>0</v>
      </c>
      <c r="N19" s="28">
        <v>1</v>
      </c>
      <c r="O19" s="28">
        <v>1</v>
      </c>
      <c r="P19" s="28">
        <v>121</v>
      </c>
      <c r="Q19" s="28">
        <v>36</v>
      </c>
      <c r="R19" s="28">
        <v>1</v>
      </c>
    </row>
    <row r="20" spans="2:18" ht="20.100000000000001" customHeight="1" thickBot="1" x14ac:dyDescent="0.25">
      <c r="B20" s="3" t="s">
        <v>243</v>
      </c>
      <c r="C20" s="28">
        <v>101</v>
      </c>
      <c r="D20" s="28">
        <v>0</v>
      </c>
      <c r="E20" s="28">
        <v>0</v>
      </c>
      <c r="F20" s="28">
        <v>0</v>
      </c>
      <c r="G20" s="28">
        <v>59</v>
      </c>
      <c r="H20" s="28">
        <v>14</v>
      </c>
      <c r="I20" s="28">
        <v>0</v>
      </c>
      <c r="J20" s="28">
        <v>14</v>
      </c>
      <c r="K20" s="28">
        <v>0</v>
      </c>
      <c r="L20" s="28">
        <v>4</v>
      </c>
      <c r="M20" s="28">
        <v>0</v>
      </c>
      <c r="N20" s="28">
        <v>0</v>
      </c>
      <c r="O20" s="28">
        <v>0</v>
      </c>
      <c r="P20" s="28">
        <v>4</v>
      </c>
      <c r="Q20" s="28">
        <v>6</v>
      </c>
      <c r="R20" s="28">
        <v>0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3</v>
      </c>
      <c r="D23" s="28">
        <v>0</v>
      </c>
      <c r="E23" s="28">
        <v>0</v>
      </c>
      <c r="F23" s="28">
        <v>0</v>
      </c>
      <c r="G23" s="28">
        <v>0</v>
      </c>
      <c r="H23" s="28">
        <v>3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7</v>
      </c>
      <c r="D24" s="28">
        <v>0</v>
      </c>
      <c r="E24" s="28">
        <v>0</v>
      </c>
      <c r="F24" s="28">
        <v>0</v>
      </c>
      <c r="G24" s="28">
        <v>2</v>
      </c>
      <c r="H24" s="28">
        <v>0</v>
      </c>
      <c r="I24" s="28">
        <v>0</v>
      </c>
      <c r="J24" s="28">
        <v>0</v>
      </c>
      <c r="K24" s="28">
        <v>0</v>
      </c>
      <c r="L24" s="28">
        <v>4</v>
      </c>
      <c r="M24" s="28">
        <v>0</v>
      </c>
      <c r="N24" s="28">
        <v>0</v>
      </c>
      <c r="O24" s="28">
        <v>0</v>
      </c>
      <c r="P24" s="28">
        <v>1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53</v>
      </c>
      <c r="D25" s="28">
        <v>0</v>
      </c>
      <c r="E25" s="28">
        <v>0</v>
      </c>
      <c r="F25" s="28">
        <v>0</v>
      </c>
      <c r="G25" s="28">
        <v>32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2</v>
      </c>
      <c r="N25" s="28">
        <v>0</v>
      </c>
      <c r="O25" s="28">
        <v>0</v>
      </c>
      <c r="P25" s="28">
        <v>0</v>
      </c>
      <c r="Q25" s="28">
        <v>2</v>
      </c>
      <c r="R25" s="28">
        <v>17</v>
      </c>
    </row>
    <row r="26" spans="2:18" ht="20.100000000000001" customHeight="1" thickBot="1" x14ac:dyDescent="0.25">
      <c r="B26" s="5" t="s">
        <v>244</v>
      </c>
      <c r="C26" s="28">
        <v>854</v>
      </c>
      <c r="D26" s="28">
        <v>0</v>
      </c>
      <c r="E26" s="28">
        <v>0</v>
      </c>
      <c r="F26" s="28">
        <v>0</v>
      </c>
      <c r="G26" s="28">
        <v>431</v>
      </c>
      <c r="H26" s="28">
        <v>198</v>
      </c>
      <c r="I26" s="28">
        <v>43</v>
      </c>
      <c r="J26" s="28">
        <v>14</v>
      </c>
      <c r="K26" s="28">
        <v>4</v>
      </c>
      <c r="L26" s="28">
        <v>20</v>
      </c>
      <c r="M26" s="28">
        <v>1</v>
      </c>
      <c r="N26" s="28">
        <v>0</v>
      </c>
      <c r="O26" s="28">
        <v>0</v>
      </c>
      <c r="P26" s="28">
        <v>74</v>
      </c>
      <c r="Q26" s="28">
        <v>50</v>
      </c>
      <c r="R26" s="28">
        <v>19</v>
      </c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1" t="s">
        <v>50</v>
      </c>
      <c r="D9" s="65"/>
      <c r="E9" s="65"/>
      <c r="F9" s="72"/>
      <c r="G9" s="71" t="s">
        <v>51</v>
      </c>
      <c r="H9" s="65"/>
      <c r="I9" s="65"/>
      <c r="J9" s="72"/>
      <c r="K9" s="71" t="s">
        <v>52</v>
      </c>
      <c r="L9" s="65"/>
      <c r="M9" s="65"/>
      <c r="N9" s="65"/>
      <c r="O9" s="65"/>
      <c r="P9" s="72"/>
      <c r="Q9" s="71" t="s">
        <v>53</v>
      </c>
      <c r="R9" s="65"/>
      <c r="S9" s="65"/>
      <c r="T9" s="65"/>
      <c r="U9" s="65"/>
      <c r="V9" s="72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6</v>
      </c>
      <c r="D12" s="28">
        <v>0</v>
      </c>
      <c r="E12" s="28">
        <v>6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6</v>
      </c>
      <c r="R12" s="28">
        <v>6</v>
      </c>
      <c r="S12" s="28">
        <v>0</v>
      </c>
      <c r="T12" s="28">
        <v>0</v>
      </c>
      <c r="U12" s="28">
        <v>3</v>
      </c>
      <c r="V12" s="28">
        <v>6</v>
      </c>
    </row>
    <row r="13" spans="2:22" ht="20.100000000000001" customHeight="1" thickBot="1" x14ac:dyDescent="0.25">
      <c r="B13" s="3" t="s">
        <v>238</v>
      </c>
      <c r="C13" s="28">
        <v>2</v>
      </c>
      <c r="D13" s="28">
        <v>2</v>
      </c>
      <c r="E13" s="28">
        <v>0</v>
      </c>
      <c r="F13" s="28">
        <v>0</v>
      </c>
      <c r="G13" s="28">
        <v>1</v>
      </c>
      <c r="H13" s="28">
        <v>0</v>
      </c>
      <c r="I13" s="28">
        <v>1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2</v>
      </c>
      <c r="R13" s="28">
        <v>2</v>
      </c>
      <c r="S13" s="28">
        <v>0</v>
      </c>
      <c r="T13" s="28">
        <v>0</v>
      </c>
      <c r="U13" s="28">
        <v>2</v>
      </c>
      <c r="V13" s="28">
        <v>8</v>
      </c>
    </row>
    <row r="14" spans="2:22" ht="20.100000000000001" customHeight="1" thickBot="1" x14ac:dyDescent="0.25">
      <c r="B14" s="3" t="s">
        <v>374</v>
      </c>
      <c r="C14" s="28">
        <v>24</v>
      </c>
      <c r="D14" s="28">
        <v>20</v>
      </c>
      <c r="E14" s="28">
        <v>4</v>
      </c>
      <c r="F14" s="28">
        <v>0</v>
      </c>
      <c r="G14" s="28">
        <v>18</v>
      </c>
      <c r="H14" s="28">
        <v>0</v>
      </c>
      <c r="I14" s="28">
        <v>20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12</v>
      </c>
      <c r="R14" s="28">
        <v>42</v>
      </c>
      <c r="S14" s="28">
        <v>0</v>
      </c>
      <c r="T14" s="28">
        <v>0</v>
      </c>
      <c r="U14" s="28">
        <v>12</v>
      </c>
      <c r="V14" s="28">
        <v>28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31</v>
      </c>
      <c r="D18" s="28">
        <v>0</v>
      </c>
      <c r="E18" s="28">
        <v>19</v>
      </c>
      <c r="F18" s="28">
        <v>12</v>
      </c>
      <c r="G18" s="28">
        <v>15</v>
      </c>
      <c r="H18" s="28">
        <v>1</v>
      </c>
      <c r="I18" s="28">
        <v>16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20</v>
      </c>
      <c r="R18" s="28">
        <v>20</v>
      </c>
      <c r="S18" s="28">
        <v>0</v>
      </c>
      <c r="T18" s="28">
        <v>0</v>
      </c>
      <c r="U18" s="28">
        <v>9</v>
      </c>
      <c r="V18" s="28">
        <v>43</v>
      </c>
    </row>
    <row r="19" spans="2:22" ht="20.100000000000001" customHeight="1" thickBot="1" x14ac:dyDescent="0.25">
      <c r="B19" s="3" t="s">
        <v>242</v>
      </c>
      <c r="C19" s="28">
        <v>125</v>
      </c>
      <c r="D19" s="28">
        <v>41</v>
      </c>
      <c r="E19" s="28">
        <v>76</v>
      </c>
      <c r="F19" s="28">
        <v>8</v>
      </c>
      <c r="G19" s="28">
        <v>78</v>
      </c>
      <c r="H19" s="28">
        <v>0</v>
      </c>
      <c r="I19" s="28">
        <v>76</v>
      </c>
      <c r="J19" s="28">
        <v>10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102</v>
      </c>
      <c r="R19" s="28">
        <v>102</v>
      </c>
      <c r="S19" s="28">
        <v>0</v>
      </c>
      <c r="T19" s="28">
        <v>0</v>
      </c>
      <c r="U19" s="28">
        <v>105</v>
      </c>
      <c r="V19" s="28">
        <v>151</v>
      </c>
    </row>
    <row r="20" spans="2:22" ht="20.100000000000001" customHeight="1" thickBot="1" x14ac:dyDescent="0.25">
      <c r="B20" s="3" t="s">
        <v>243</v>
      </c>
      <c r="C20" s="28">
        <v>11</v>
      </c>
      <c r="D20" s="28">
        <v>4</v>
      </c>
      <c r="E20" s="28">
        <v>4</v>
      </c>
      <c r="F20" s="28">
        <v>3</v>
      </c>
      <c r="G20" s="28">
        <v>6</v>
      </c>
      <c r="H20" s="28">
        <v>0</v>
      </c>
      <c r="I20" s="28">
        <v>5</v>
      </c>
      <c r="J20" s="28">
        <v>8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6</v>
      </c>
      <c r="R20" s="28">
        <v>6</v>
      </c>
      <c r="S20" s="28">
        <v>0</v>
      </c>
      <c r="T20" s="28">
        <v>0</v>
      </c>
      <c r="U20" s="28">
        <v>4</v>
      </c>
      <c r="V20" s="28">
        <v>27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2:22" ht="20.100000000000001" customHeight="1" thickBot="1" x14ac:dyDescent="0.25">
      <c r="B25" s="4" t="s">
        <v>248</v>
      </c>
      <c r="C25" s="28">
        <v>3</v>
      </c>
      <c r="D25" s="28">
        <v>0</v>
      </c>
      <c r="E25" s="28">
        <v>1</v>
      </c>
      <c r="F25" s="28">
        <v>2</v>
      </c>
      <c r="G25" s="28">
        <v>3</v>
      </c>
      <c r="H25" s="28">
        <v>0</v>
      </c>
      <c r="I25" s="28">
        <v>3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3</v>
      </c>
      <c r="S25" s="28">
        <v>0</v>
      </c>
      <c r="T25" s="28">
        <v>0</v>
      </c>
      <c r="U25" s="28">
        <v>1</v>
      </c>
      <c r="V25" s="28">
        <v>4</v>
      </c>
    </row>
    <row r="26" spans="2:22" ht="20.100000000000001" customHeight="1" thickBot="1" x14ac:dyDescent="0.25">
      <c r="B26" s="5" t="s">
        <v>244</v>
      </c>
      <c r="C26" s="28">
        <v>94</v>
      </c>
      <c r="D26" s="28">
        <v>55</v>
      </c>
      <c r="E26" s="28">
        <v>39</v>
      </c>
      <c r="F26" s="28">
        <v>0</v>
      </c>
      <c r="G26" s="28">
        <v>47</v>
      </c>
      <c r="H26" s="28">
        <v>0</v>
      </c>
      <c r="I26" s="28">
        <v>48</v>
      </c>
      <c r="J26" s="28">
        <v>12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39</v>
      </c>
      <c r="R26" s="28">
        <v>43</v>
      </c>
      <c r="S26" s="28">
        <v>5</v>
      </c>
      <c r="T26" s="28">
        <v>0</v>
      </c>
      <c r="U26" s="28">
        <v>35</v>
      </c>
      <c r="V26" s="28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1" t="s">
        <v>60</v>
      </c>
      <c r="D9" s="65"/>
      <c r="E9" s="65"/>
      <c r="F9" s="72"/>
      <c r="G9" s="71" t="s">
        <v>61</v>
      </c>
      <c r="H9" s="65"/>
      <c r="I9" s="65"/>
      <c r="J9" s="72"/>
      <c r="K9" s="71" t="s">
        <v>62</v>
      </c>
      <c r="L9" s="65"/>
      <c r="M9" s="65"/>
      <c r="N9" s="72"/>
      <c r="O9" s="71" t="s">
        <v>63</v>
      </c>
      <c r="P9" s="65"/>
      <c r="Q9" s="65"/>
      <c r="R9" s="72"/>
      <c r="S9" s="71" t="s">
        <v>64</v>
      </c>
      <c r="T9" s="65"/>
      <c r="U9" s="65"/>
      <c r="V9" s="72"/>
      <c r="W9" s="71" t="s">
        <v>65</v>
      </c>
      <c r="X9" s="65"/>
      <c r="Y9" s="65"/>
      <c r="Z9" s="72"/>
      <c r="AA9" s="71" t="s">
        <v>66</v>
      </c>
      <c r="AB9" s="65"/>
      <c r="AC9" s="65"/>
      <c r="AD9" s="72"/>
      <c r="AE9" s="71" t="s">
        <v>67</v>
      </c>
      <c r="AF9" s="65"/>
      <c r="AG9" s="65"/>
      <c r="AH9" s="72"/>
      <c r="AI9" s="71" t="s">
        <v>68</v>
      </c>
      <c r="AJ9" s="65"/>
      <c r="AK9" s="65"/>
      <c r="AL9" s="72"/>
      <c r="AM9" s="71" t="s">
        <v>69</v>
      </c>
      <c r="AN9" s="65"/>
      <c r="AO9" s="65"/>
      <c r="AP9" s="72"/>
      <c r="AQ9" s="71" t="s">
        <v>70</v>
      </c>
      <c r="AR9" s="65"/>
      <c r="AS9" s="65"/>
      <c r="AT9" s="72"/>
      <c r="AU9" s="71" t="s">
        <v>228</v>
      </c>
      <c r="AV9" s="65"/>
      <c r="AW9" s="65"/>
      <c r="AX9" s="72"/>
      <c r="AY9" s="71" t="s">
        <v>71</v>
      </c>
      <c r="AZ9" s="65"/>
      <c r="BA9" s="65"/>
      <c r="BB9" s="72"/>
      <c r="BC9" s="71" t="s">
        <v>216</v>
      </c>
      <c r="BD9" s="65"/>
      <c r="BE9" s="65"/>
      <c r="BF9" s="72"/>
      <c r="BG9" s="71" t="s">
        <v>72</v>
      </c>
      <c r="BH9" s="65"/>
      <c r="BI9" s="65"/>
      <c r="BJ9" s="72"/>
      <c r="BK9" s="71" t="s">
        <v>73</v>
      </c>
      <c r="BL9" s="65"/>
      <c r="BM9" s="65"/>
      <c r="BN9" s="72"/>
      <c r="BO9" s="71" t="s">
        <v>74</v>
      </c>
      <c r="BP9" s="65"/>
      <c r="BQ9" s="65"/>
      <c r="BR9" s="72"/>
      <c r="BS9" s="71" t="s">
        <v>75</v>
      </c>
      <c r="BT9" s="65"/>
      <c r="BU9" s="65"/>
      <c r="BV9" s="72"/>
      <c r="BW9" s="71" t="s">
        <v>76</v>
      </c>
      <c r="BX9" s="65"/>
      <c r="BY9" s="65"/>
      <c r="BZ9" s="72"/>
      <c r="CA9" s="71" t="s">
        <v>77</v>
      </c>
      <c r="CB9" s="65"/>
      <c r="CC9" s="65"/>
      <c r="CD9" s="72"/>
      <c r="CE9" s="71" t="s">
        <v>217</v>
      </c>
      <c r="CF9" s="65"/>
      <c r="CG9" s="65"/>
      <c r="CH9" s="65"/>
      <c r="CI9" s="71" t="s">
        <v>218</v>
      </c>
      <c r="CJ9" s="65"/>
      <c r="CK9" s="65"/>
      <c r="CL9" s="6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13</v>
      </c>
      <c r="D12" s="28">
        <v>1</v>
      </c>
      <c r="E12" s="28">
        <v>20</v>
      </c>
      <c r="F12" s="28">
        <v>78</v>
      </c>
      <c r="G12" s="28">
        <v>0</v>
      </c>
      <c r="H12" s="28">
        <v>0</v>
      </c>
      <c r="I12" s="28">
        <v>0</v>
      </c>
      <c r="J12" s="28">
        <v>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3</v>
      </c>
      <c r="X12" s="28">
        <v>0</v>
      </c>
      <c r="Y12" s="28">
        <v>7</v>
      </c>
      <c r="Z12" s="28">
        <v>25</v>
      </c>
      <c r="AA12" s="28">
        <v>0</v>
      </c>
      <c r="AB12" s="28">
        <v>0</v>
      </c>
      <c r="AC12" s="28">
        <v>0</v>
      </c>
      <c r="AD12" s="28">
        <v>0</v>
      </c>
      <c r="AE12" s="28">
        <v>1</v>
      </c>
      <c r="AF12" s="28">
        <v>0</v>
      </c>
      <c r="AG12" s="28">
        <v>1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1</v>
      </c>
      <c r="AO12" s="28">
        <v>1</v>
      </c>
      <c r="AP12" s="28">
        <v>0</v>
      </c>
      <c r="AQ12" s="28">
        <v>0</v>
      </c>
      <c r="AR12" s="28">
        <v>0</v>
      </c>
      <c r="AS12" s="28">
        <v>2</v>
      </c>
      <c r="AT12" s="28">
        <v>2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1</v>
      </c>
      <c r="BZ12" s="28">
        <v>0</v>
      </c>
      <c r="CA12" s="28">
        <v>9</v>
      </c>
      <c r="CB12" s="28">
        <v>0</v>
      </c>
      <c r="CC12" s="28">
        <v>8</v>
      </c>
      <c r="CD12" s="28">
        <v>49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12</v>
      </c>
      <c r="D13" s="28">
        <v>0</v>
      </c>
      <c r="E13" s="28">
        <v>1</v>
      </c>
      <c r="F13" s="28">
        <v>18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2</v>
      </c>
      <c r="X13" s="28">
        <v>0</v>
      </c>
      <c r="Y13" s="28">
        <v>0</v>
      </c>
      <c r="Z13" s="28">
        <v>3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1</v>
      </c>
      <c r="AN13" s="28">
        <v>0</v>
      </c>
      <c r="AO13" s="28">
        <v>0</v>
      </c>
      <c r="AP13" s="28">
        <v>1</v>
      </c>
      <c r="AQ13" s="28">
        <v>3</v>
      </c>
      <c r="AR13" s="28">
        <v>0</v>
      </c>
      <c r="AS13" s="28">
        <v>0</v>
      </c>
      <c r="AT13" s="28">
        <v>3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5</v>
      </c>
      <c r="BX13" s="28">
        <v>0</v>
      </c>
      <c r="BY13" s="28">
        <v>0</v>
      </c>
      <c r="BZ13" s="28">
        <v>5</v>
      </c>
      <c r="CA13" s="28">
        <v>1</v>
      </c>
      <c r="CB13" s="28">
        <v>0</v>
      </c>
      <c r="CC13" s="28">
        <v>1</v>
      </c>
      <c r="CD13" s="28">
        <v>5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97</v>
      </c>
      <c r="D14" s="28">
        <v>9</v>
      </c>
      <c r="E14" s="28">
        <v>101</v>
      </c>
      <c r="F14" s="28">
        <v>294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4</v>
      </c>
      <c r="T14" s="28">
        <v>5</v>
      </c>
      <c r="U14" s="28">
        <v>10</v>
      </c>
      <c r="V14" s="28">
        <v>9</v>
      </c>
      <c r="W14" s="28">
        <v>31</v>
      </c>
      <c r="X14" s="28">
        <v>0</v>
      </c>
      <c r="Y14" s="28">
        <v>28</v>
      </c>
      <c r="Z14" s="28">
        <v>118</v>
      </c>
      <c r="AA14" s="28">
        <v>0</v>
      </c>
      <c r="AB14" s="28">
        <v>0</v>
      </c>
      <c r="AC14" s="28">
        <v>0</v>
      </c>
      <c r="AD14" s="28">
        <v>1</v>
      </c>
      <c r="AE14" s="28">
        <v>0</v>
      </c>
      <c r="AF14" s="28">
        <v>0</v>
      </c>
      <c r="AG14" s="28">
        <v>1</v>
      </c>
      <c r="AH14" s="28">
        <v>3</v>
      </c>
      <c r="AI14" s="28">
        <v>0</v>
      </c>
      <c r="AJ14" s="28">
        <v>0</v>
      </c>
      <c r="AK14" s="28">
        <v>0</v>
      </c>
      <c r="AL14" s="28">
        <v>0</v>
      </c>
      <c r="AM14" s="28">
        <v>5</v>
      </c>
      <c r="AN14" s="28">
        <v>0</v>
      </c>
      <c r="AO14" s="28">
        <v>4</v>
      </c>
      <c r="AP14" s="28">
        <v>1</v>
      </c>
      <c r="AQ14" s="28">
        <v>31</v>
      </c>
      <c r="AR14" s="28">
        <v>0</v>
      </c>
      <c r="AS14" s="28">
        <v>17</v>
      </c>
      <c r="AT14" s="28">
        <v>73</v>
      </c>
      <c r="AU14" s="28">
        <v>0</v>
      </c>
      <c r="AV14" s="28">
        <v>0</v>
      </c>
      <c r="AW14" s="28">
        <v>1</v>
      </c>
      <c r="AX14" s="28">
        <v>1</v>
      </c>
      <c r="AY14" s="28">
        <v>2</v>
      </c>
      <c r="AZ14" s="28">
        <v>0</v>
      </c>
      <c r="BA14" s="28">
        <v>2</v>
      </c>
      <c r="BB14" s="28">
        <v>4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1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1</v>
      </c>
      <c r="BX14" s="28">
        <v>4</v>
      </c>
      <c r="BY14" s="28">
        <v>9</v>
      </c>
      <c r="BZ14" s="28">
        <v>1</v>
      </c>
      <c r="CA14" s="28">
        <v>23</v>
      </c>
      <c r="CB14" s="28">
        <v>0</v>
      </c>
      <c r="CC14" s="28">
        <v>29</v>
      </c>
      <c r="CD14" s="28">
        <v>82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9</v>
      </c>
      <c r="D18" s="28">
        <v>2</v>
      </c>
      <c r="E18" s="28">
        <v>12</v>
      </c>
      <c r="F18" s="28">
        <v>55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1</v>
      </c>
      <c r="U18" s="28">
        <v>1</v>
      </c>
      <c r="V18" s="28">
        <v>4</v>
      </c>
      <c r="W18" s="28">
        <v>2</v>
      </c>
      <c r="X18" s="28">
        <v>0</v>
      </c>
      <c r="Y18" s="28">
        <v>3</v>
      </c>
      <c r="Z18" s="28">
        <v>11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1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2</v>
      </c>
      <c r="AQ18" s="28">
        <v>1</v>
      </c>
      <c r="AR18" s="28">
        <v>0</v>
      </c>
      <c r="AS18" s="28">
        <v>2</v>
      </c>
      <c r="AT18" s="28">
        <v>1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1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1</v>
      </c>
      <c r="BW18" s="28">
        <v>1</v>
      </c>
      <c r="BX18" s="28">
        <v>1</v>
      </c>
      <c r="BY18" s="28">
        <v>2</v>
      </c>
      <c r="BZ18" s="28">
        <v>0</v>
      </c>
      <c r="CA18" s="28">
        <v>5</v>
      </c>
      <c r="CB18" s="28">
        <v>0</v>
      </c>
      <c r="CC18" s="28">
        <v>4</v>
      </c>
      <c r="CD18" s="28">
        <v>34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121</v>
      </c>
      <c r="D19" s="28">
        <v>5</v>
      </c>
      <c r="E19" s="28">
        <v>138</v>
      </c>
      <c r="F19" s="28">
        <v>422</v>
      </c>
      <c r="G19" s="28">
        <v>1</v>
      </c>
      <c r="H19" s="28">
        <v>0</v>
      </c>
      <c r="I19" s="28">
        <v>0</v>
      </c>
      <c r="J19" s="28">
        <v>5</v>
      </c>
      <c r="K19" s="28">
        <v>2</v>
      </c>
      <c r="L19" s="28">
        <v>0</v>
      </c>
      <c r="M19" s="28">
        <v>2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4</v>
      </c>
      <c r="T19" s="28">
        <v>1</v>
      </c>
      <c r="U19" s="28">
        <v>4</v>
      </c>
      <c r="V19" s="28">
        <v>4</v>
      </c>
      <c r="W19" s="28">
        <v>36</v>
      </c>
      <c r="X19" s="28">
        <v>0</v>
      </c>
      <c r="Y19" s="28">
        <v>43</v>
      </c>
      <c r="Z19" s="28">
        <v>119</v>
      </c>
      <c r="AA19" s="28">
        <v>0</v>
      </c>
      <c r="AB19" s="28">
        <v>0</v>
      </c>
      <c r="AC19" s="28">
        <v>0</v>
      </c>
      <c r="AD19" s="28">
        <v>0</v>
      </c>
      <c r="AE19" s="28">
        <v>1</v>
      </c>
      <c r="AF19" s="28">
        <v>1</v>
      </c>
      <c r="AG19" s="28">
        <v>1</v>
      </c>
      <c r="AH19" s="28">
        <v>8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1</v>
      </c>
      <c r="AP19" s="28">
        <v>1</v>
      </c>
      <c r="AQ19" s="28">
        <v>29</v>
      </c>
      <c r="AR19" s="28">
        <v>0</v>
      </c>
      <c r="AS19" s="28">
        <v>19</v>
      </c>
      <c r="AT19" s="28">
        <v>105</v>
      </c>
      <c r="AU19" s="28">
        <v>1</v>
      </c>
      <c r="AV19" s="28">
        <v>0</v>
      </c>
      <c r="AW19" s="28">
        <v>1</v>
      </c>
      <c r="AX19" s="28">
        <v>1</v>
      </c>
      <c r="AY19" s="28">
        <v>5</v>
      </c>
      <c r="AZ19" s="28">
        <v>0</v>
      </c>
      <c r="BA19" s="28">
        <v>0</v>
      </c>
      <c r="BB19" s="28">
        <v>10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4</v>
      </c>
      <c r="BT19" s="28">
        <v>0</v>
      </c>
      <c r="BU19" s="28">
        <v>4</v>
      </c>
      <c r="BV19" s="28">
        <v>6</v>
      </c>
      <c r="BW19" s="28">
        <v>10</v>
      </c>
      <c r="BX19" s="28">
        <v>3</v>
      </c>
      <c r="BY19" s="28">
        <v>6</v>
      </c>
      <c r="BZ19" s="28">
        <v>15</v>
      </c>
      <c r="CA19" s="28">
        <v>28</v>
      </c>
      <c r="CB19" s="28">
        <v>0</v>
      </c>
      <c r="CC19" s="28">
        <v>57</v>
      </c>
      <c r="CD19" s="28">
        <v>148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16</v>
      </c>
      <c r="D20" s="28">
        <v>0</v>
      </c>
      <c r="E20" s="28">
        <v>29</v>
      </c>
      <c r="F20" s="28">
        <v>26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2</v>
      </c>
      <c r="T20" s="28">
        <v>0</v>
      </c>
      <c r="U20" s="28">
        <v>2</v>
      </c>
      <c r="V20" s="28">
        <v>5</v>
      </c>
      <c r="W20" s="28">
        <v>6</v>
      </c>
      <c r="X20" s="28">
        <v>0</v>
      </c>
      <c r="Y20" s="28">
        <v>10</v>
      </c>
      <c r="Z20" s="28">
        <v>9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1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1</v>
      </c>
      <c r="AR20" s="28">
        <v>0</v>
      </c>
      <c r="AS20" s="28">
        <v>4</v>
      </c>
      <c r="AT20" s="28">
        <v>1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1</v>
      </c>
      <c r="BT20" s="28">
        <v>0</v>
      </c>
      <c r="BU20" s="28">
        <v>0</v>
      </c>
      <c r="BV20" s="28">
        <v>3</v>
      </c>
      <c r="BW20" s="28">
        <v>0</v>
      </c>
      <c r="BX20" s="28">
        <v>0</v>
      </c>
      <c r="BY20" s="28">
        <v>1</v>
      </c>
      <c r="BZ20" s="28">
        <v>1</v>
      </c>
      <c r="CA20" s="28">
        <v>6</v>
      </c>
      <c r="CB20" s="28">
        <v>0</v>
      </c>
      <c r="CC20" s="28">
        <v>11</v>
      </c>
      <c r="CD20" s="28">
        <v>7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2</v>
      </c>
      <c r="D24" s="28">
        <v>1</v>
      </c>
      <c r="E24" s="28">
        <v>2</v>
      </c>
      <c r="F24" s="28">
        <v>5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1</v>
      </c>
      <c r="U24" s="28">
        <v>1</v>
      </c>
      <c r="V24" s="28">
        <v>0</v>
      </c>
      <c r="W24" s="28">
        <v>1</v>
      </c>
      <c r="X24" s="28">
        <v>0</v>
      </c>
      <c r="Y24" s="28">
        <v>1</v>
      </c>
      <c r="Z24" s="28">
        <v>2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1</v>
      </c>
      <c r="AR24" s="28">
        <v>0</v>
      </c>
      <c r="AS24" s="28">
        <v>0</v>
      </c>
      <c r="AT24" s="28">
        <v>2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1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8</v>
      </c>
      <c r="D25" s="28">
        <v>1</v>
      </c>
      <c r="E25" s="28">
        <v>7</v>
      </c>
      <c r="F25" s="28">
        <v>27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5</v>
      </c>
      <c r="X25" s="28">
        <v>0</v>
      </c>
      <c r="Y25" s="28">
        <v>5</v>
      </c>
      <c r="Z25" s="28">
        <v>11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1</v>
      </c>
      <c r="AO25" s="28">
        <v>0</v>
      </c>
      <c r="AP25" s="28">
        <v>1</v>
      </c>
      <c r="AQ25" s="28">
        <v>2</v>
      </c>
      <c r="AR25" s="28">
        <v>0</v>
      </c>
      <c r="AS25" s="28">
        <v>1</v>
      </c>
      <c r="AT25" s="28">
        <v>3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4</v>
      </c>
      <c r="CA25" s="28">
        <v>1</v>
      </c>
      <c r="CB25" s="28">
        <v>0</v>
      </c>
      <c r="CC25" s="28">
        <v>1</v>
      </c>
      <c r="CD25" s="28">
        <v>8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103</v>
      </c>
      <c r="D26" s="28">
        <v>2</v>
      </c>
      <c r="E26" s="28">
        <v>111</v>
      </c>
      <c r="F26" s="28">
        <v>296</v>
      </c>
      <c r="G26" s="28">
        <v>1</v>
      </c>
      <c r="H26" s="28">
        <v>0</v>
      </c>
      <c r="I26" s="28">
        <v>0</v>
      </c>
      <c r="J26" s="28">
        <v>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10</v>
      </c>
      <c r="T26" s="28">
        <v>2</v>
      </c>
      <c r="U26" s="28">
        <v>9</v>
      </c>
      <c r="V26" s="28">
        <v>4</v>
      </c>
      <c r="W26" s="28">
        <v>29</v>
      </c>
      <c r="X26" s="28">
        <v>0</v>
      </c>
      <c r="Y26" s="28">
        <v>32</v>
      </c>
      <c r="Z26" s="28">
        <v>110</v>
      </c>
      <c r="AA26" s="28">
        <v>0</v>
      </c>
      <c r="AB26" s="28">
        <v>0</v>
      </c>
      <c r="AC26" s="28">
        <v>0</v>
      </c>
      <c r="AD26" s="28">
        <v>0</v>
      </c>
      <c r="AE26" s="28">
        <v>1</v>
      </c>
      <c r="AF26" s="28">
        <v>0</v>
      </c>
      <c r="AG26" s="28">
        <v>0</v>
      </c>
      <c r="AH26" s="28">
        <v>1</v>
      </c>
      <c r="AI26" s="28">
        <v>0</v>
      </c>
      <c r="AJ26" s="28">
        <v>0</v>
      </c>
      <c r="AK26" s="28">
        <v>0</v>
      </c>
      <c r="AL26" s="28">
        <v>0</v>
      </c>
      <c r="AM26" s="28">
        <v>1</v>
      </c>
      <c r="AN26" s="28">
        <v>0</v>
      </c>
      <c r="AO26" s="28">
        <v>0</v>
      </c>
      <c r="AP26" s="28">
        <v>2</v>
      </c>
      <c r="AQ26" s="28">
        <v>17</v>
      </c>
      <c r="AR26" s="28">
        <v>0</v>
      </c>
      <c r="AS26" s="28">
        <v>19</v>
      </c>
      <c r="AT26" s="28">
        <v>13</v>
      </c>
      <c r="AU26" s="28">
        <v>0</v>
      </c>
      <c r="AV26" s="28">
        <v>0</v>
      </c>
      <c r="AW26" s="28">
        <v>0</v>
      </c>
      <c r="AX26" s="28">
        <v>0</v>
      </c>
      <c r="AY26" s="28">
        <v>1</v>
      </c>
      <c r="AZ26" s="28">
        <v>0</v>
      </c>
      <c r="BA26" s="28">
        <v>1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6</v>
      </c>
      <c r="BT26" s="28">
        <v>0</v>
      </c>
      <c r="BU26" s="28">
        <v>3</v>
      </c>
      <c r="BV26" s="28">
        <v>18</v>
      </c>
      <c r="BW26" s="28">
        <v>4</v>
      </c>
      <c r="BX26" s="28">
        <v>0</v>
      </c>
      <c r="BY26" s="28">
        <v>4</v>
      </c>
      <c r="BZ26" s="28">
        <v>18</v>
      </c>
      <c r="CA26" s="28">
        <v>33</v>
      </c>
      <c r="CB26" s="28">
        <v>0</v>
      </c>
      <c r="CC26" s="28">
        <v>43</v>
      </c>
      <c r="CD26" s="28">
        <v>129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1" t="s">
        <v>79</v>
      </c>
      <c r="D9" s="65"/>
      <c r="E9" s="65"/>
      <c r="F9" s="71" t="s">
        <v>80</v>
      </c>
      <c r="G9" s="65"/>
      <c r="H9" s="65"/>
      <c r="I9" s="71" t="s">
        <v>81</v>
      </c>
      <c r="J9" s="65"/>
      <c r="K9" s="65"/>
      <c r="L9" s="71" t="s">
        <v>82</v>
      </c>
      <c r="M9" s="65"/>
      <c r="N9" s="6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3</v>
      </c>
      <c r="D12" s="28">
        <v>5</v>
      </c>
      <c r="E12" s="28">
        <v>9</v>
      </c>
      <c r="F12" s="28">
        <v>0</v>
      </c>
      <c r="G12" s="28">
        <v>1</v>
      </c>
      <c r="H12" s="28">
        <v>3</v>
      </c>
      <c r="I12" s="28">
        <v>3</v>
      </c>
      <c r="J12" s="28">
        <v>4</v>
      </c>
      <c r="K12" s="28">
        <v>6</v>
      </c>
      <c r="L12" s="28">
        <v>0</v>
      </c>
      <c r="M12" s="28">
        <v>0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27</v>
      </c>
      <c r="D14" s="28">
        <v>29</v>
      </c>
      <c r="E14" s="28">
        <v>27</v>
      </c>
      <c r="F14" s="28">
        <v>10</v>
      </c>
      <c r="G14" s="28">
        <v>11</v>
      </c>
      <c r="H14" s="28">
        <v>6</v>
      </c>
      <c r="I14" s="28">
        <v>15</v>
      </c>
      <c r="J14" s="28">
        <v>12</v>
      </c>
      <c r="K14" s="28">
        <v>21</v>
      </c>
      <c r="L14" s="28">
        <v>2</v>
      </c>
      <c r="M14" s="28">
        <v>6</v>
      </c>
      <c r="N14" s="28">
        <v>0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4</v>
      </c>
      <c r="D18" s="28">
        <v>2</v>
      </c>
      <c r="E18" s="28">
        <v>6</v>
      </c>
      <c r="F18" s="28">
        <v>0</v>
      </c>
      <c r="G18" s="28">
        <v>0</v>
      </c>
      <c r="H18" s="28">
        <v>0</v>
      </c>
      <c r="I18" s="28">
        <v>2</v>
      </c>
      <c r="J18" s="28">
        <v>0</v>
      </c>
      <c r="K18" s="28">
        <v>4</v>
      </c>
      <c r="L18" s="28">
        <v>2</v>
      </c>
      <c r="M18" s="28">
        <v>2</v>
      </c>
      <c r="N18" s="28">
        <v>2</v>
      </c>
    </row>
    <row r="19" spans="2:14" ht="20.100000000000001" customHeight="1" thickBot="1" x14ac:dyDescent="0.25">
      <c r="B19" s="3" t="s">
        <v>242</v>
      </c>
      <c r="C19" s="28">
        <v>34</v>
      </c>
      <c r="D19" s="28">
        <v>49</v>
      </c>
      <c r="E19" s="28">
        <v>56</v>
      </c>
      <c r="F19" s="28">
        <v>4</v>
      </c>
      <c r="G19" s="28">
        <v>7</v>
      </c>
      <c r="H19" s="28">
        <v>1</v>
      </c>
      <c r="I19" s="28">
        <v>27</v>
      </c>
      <c r="J19" s="28">
        <v>40</v>
      </c>
      <c r="K19" s="28">
        <v>52</v>
      </c>
      <c r="L19" s="28">
        <v>3</v>
      </c>
      <c r="M19" s="28">
        <v>2</v>
      </c>
      <c r="N19" s="28">
        <v>3</v>
      </c>
    </row>
    <row r="20" spans="2:14" ht="20.100000000000001" customHeight="1" thickBot="1" x14ac:dyDescent="0.25">
      <c r="B20" s="3" t="s">
        <v>243</v>
      </c>
      <c r="C20" s="28">
        <v>3</v>
      </c>
      <c r="D20" s="28">
        <v>6</v>
      </c>
      <c r="E20" s="28">
        <v>1</v>
      </c>
      <c r="F20" s="28">
        <v>1</v>
      </c>
      <c r="G20" s="28">
        <v>1</v>
      </c>
      <c r="H20" s="28">
        <v>0</v>
      </c>
      <c r="I20" s="28">
        <v>2</v>
      </c>
      <c r="J20" s="28">
        <v>5</v>
      </c>
      <c r="K20" s="28">
        <v>1</v>
      </c>
      <c r="L20" s="28">
        <v>0</v>
      </c>
      <c r="M20" s="28">
        <v>0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1</v>
      </c>
      <c r="F24" s="28">
        <v>1</v>
      </c>
      <c r="G24" s="28">
        <v>0</v>
      </c>
      <c r="H24" s="28">
        <v>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2</v>
      </c>
      <c r="D25" s="28">
        <v>1</v>
      </c>
      <c r="E25" s="28">
        <v>1</v>
      </c>
      <c r="F25" s="28">
        <v>0</v>
      </c>
      <c r="G25" s="28">
        <v>0</v>
      </c>
      <c r="H25" s="28">
        <v>0</v>
      </c>
      <c r="I25" s="28">
        <v>2</v>
      </c>
      <c r="J25" s="28">
        <v>1</v>
      </c>
      <c r="K25" s="28">
        <v>1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22</v>
      </c>
      <c r="D26" s="28">
        <v>16</v>
      </c>
      <c r="E26" s="28">
        <v>16</v>
      </c>
      <c r="F26" s="28">
        <v>4</v>
      </c>
      <c r="G26" s="28">
        <v>3</v>
      </c>
      <c r="H26" s="28">
        <v>4</v>
      </c>
      <c r="I26" s="28">
        <v>15</v>
      </c>
      <c r="J26" s="28">
        <v>12</v>
      </c>
      <c r="K26" s="28">
        <v>10</v>
      </c>
      <c r="L26" s="28">
        <v>3</v>
      </c>
      <c r="M26" s="28">
        <v>1</v>
      </c>
      <c r="N26" s="28">
        <v>2</v>
      </c>
    </row>
    <row r="27" spans="2:14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1" t="s">
        <v>84</v>
      </c>
      <c r="D9" s="65"/>
      <c r="E9" s="72"/>
      <c r="F9" s="71" t="s">
        <v>85</v>
      </c>
      <c r="G9" s="65"/>
      <c r="H9" s="65"/>
      <c r="I9" s="71" t="s">
        <v>86</v>
      </c>
      <c r="J9" s="65"/>
      <c r="K9" s="65"/>
      <c r="L9" s="71" t="s">
        <v>87</v>
      </c>
      <c r="M9" s="65"/>
      <c r="N9" s="65"/>
      <c r="O9" s="71" t="s">
        <v>88</v>
      </c>
      <c r="P9" s="65"/>
      <c r="Q9" s="65"/>
      <c r="R9" s="71" t="s">
        <v>89</v>
      </c>
      <c r="S9" s="65"/>
      <c r="T9" s="65"/>
      <c r="U9" s="71" t="s">
        <v>90</v>
      </c>
      <c r="V9" s="65"/>
      <c r="W9" s="65"/>
      <c r="X9" s="71" t="s">
        <v>91</v>
      </c>
      <c r="Y9" s="65"/>
      <c r="Z9" s="65"/>
      <c r="AA9" s="71" t="s">
        <v>92</v>
      </c>
      <c r="AB9" s="65"/>
      <c r="AC9" s="65"/>
      <c r="AD9" s="71" t="s">
        <v>93</v>
      </c>
      <c r="AE9" s="65"/>
      <c r="AF9" s="65"/>
      <c r="AG9" s="71" t="s">
        <v>94</v>
      </c>
      <c r="AH9" s="65"/>
      <c r="AI9" s="6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23</v>
      </c>
      <c r="D12" s="28">
        <v>26</v>
      </c>
      <c r="E12" s="28">
        <v>3</v>
      </c>
      <c r="F12" s="28">
        <v>23</v>
      </c>
      <c r="G12" s="28">
        <v>26</v>
      </c>
      <c r="H12" s="28">
        <v>3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12</v>
      </c>
      <c r="V12" s="28">
        <v>13</v>
      </c>
      <c r="W12" s="28">
        <v>3</v>
      </c>
      <c r="X12" s="28">
        <v>12</v>
      </c>
      <c r="Y12" s="28">
        <v>13</v>
      </c>
      <c r="Z12" s="28">
        <v>3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7</v>
      </c>
      <c r="D13" s="28">
        <v>8</v>
      </c>
      <c r="E13" s="28">
        <v>2</v>
      </c>
      <c r="F13" s="28">
        <v>7</v>
      </c>
      <c r="G13" s="28">
        <v>8</v>
      </c>
      <c r="H13" s="28">
        <v>2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43</v>
      </c>
      <c r="D14" s="28">
        <v>44</v>
      </c>
      <c r="E14" s="28">
        <v>12</v>
      </c>
      <c r="F14" s="28">
        <v>43</v>
      </c>
      <c r="G14" s="28">
        <v>44</v>
      </c>
      <c r="H14" s="28">
        <v>12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24</v>
      </c>
      <c r="V14" s="28">
        <v>26</v>
      </c>
      <c r="W14" s="28">
        <v>4</v>
      </c>
      <c r="X14" s="28">
        <v>24</v>
      </c>
      <c r="Y14" s="28">
        <v>26</v>
      </c>
      <c r="Z14" s="28">
        <v>4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56</v>
      </c>
      <c r="D19" s="28">
        <v>59</v>
      </c>
      <c r="E19" s="28">
        <v>5</v>
      </c>
      <c r="F19" s="28">
        <v>56</v>
      </c>
      <c r="G19" s="28">
        <v>59</v>
      </c>
      <c r="H19" s="28">
        <v>5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16</v>
      </c>
      <c r="V19" s="28">
        <v>17</v>
      </c>
      <c r="W19" s="28">
        <v>0</v>
      </c>
      <c r="X19" s="28">
        <v>16</v>
      </c>
      <c r="Y19" s="28">
        <v>17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98</v>
      </c>
      <c r="D26" s="28">
        <v>94</v>
      </c>
      <c r="E26" s="28">
        <v>12</v>
      </c>
      <c r="F26" s="28">
        <v>98</v>
      </c>
      <c r="G26" s="28">
        <v>94</v>
      </c>
      <c r="H26" s="28">
        <v>12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12</v>
      </c>
      <c r="V26" s="28">
        <v>14</v>
      </c>
      <c r="W26" s="28">
        <v>2</v>
      </c>
      <c r="X26" s="28">
        <v>12</v>
      </c>
      <c r="Y26" s="28">
        <v>14</v>
      </c>
      <c r="Z26" s="28">
        <v>2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</row>
    <row r="27" spans="2:35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1" t="s">
        <v>206</v>
      </c>
      <c r="D9" s="65"/>
      <c r="E9" s="65"/>
      <c r="F9" s="72"/>
      <c r="G9" s="71" t="s">
        <v>207</v>
      </c>
      <c r="H9" s="65"/>
      <c r="I9" s="65"/>
      <c r="J9" s="77"/>
      <c r="K9" s="71" t="s">
        <v>208</v>
      </c>
      <c r="L9" s="65"/>
      <c r="M9" s="65"/>
      <c r="N9" s="77"/>
      <c r="O9" s="71" t="s">
        <v>209</v>
      </c>
      <c r="P9" s="65"/>
      <c r="Q9" s="65"/>
      <c r="R9" s="77"/>
      <c r="S9" s="71" t="s">
        <v>210</v>
      </c>
      <c r="T9" s="65"/>
      <c r="U9" s="65"/>
      <c r="V9" s="65"/>
      <c r="W9" s="65"/>
    </row>
    <row r="10" spans="2:23" ht="28.5" customHeight="1" thickBot="1" x14ac:dyDescent="0.25">
      <c r="C10" s="73" t="s">
        <v>97</v>
      </c>
      <c r="D10" s="76" t="s">
        <v>98</v>
      </c>
      <c r="E10" s="76"/>
      <c r="F10" s="75" t="s">
        <v>99</v>
      </c>
      <c r="G10" s="73" t="s">
        <v>97</v>
      </c>
      <c r="H10" s="76" t="s">
        <v>98</v>
      </c>
      <c r="I10" s="76"/>
      <c r="J10" s="75" t="s">
        <v>99</v>
      </c>
      <c r="K10" s="73" t="s">
        <v>97</v>
      </c>
      <c r="L10" s="76" t="s">
        <v>98</v>
      </c>
      <c r="M10" s="76"/>
      <c r="N10" s="75" t="s">
        <v>99</v>
      </c>
      <c r="O10" s="73" t="s">
        <v>97</v>
      </c>
      <c r="P10" s="76" t="s">
        <v>98</v>
      </c>
      <c r="Q10" s="76"/>
      <c r="R10" s="75" t="s">
        <v>99</v>
      </c>
      <c r="S10" s="73" t="s">
        <v>100</v>
      </c>
      <c r="T10" s="76" t="s">
        <v>101</v>
      </c>
      <c r="U10" s="76"/>
      <c r="V10" s="75" t="s">
        <v>102</v>
      </c>
      <c r="W10" s="73" t="s">
        <v>103</v>
      </c>
    </row>
    <row r="11" spans="2:23" ht="41.25" customHeight="1" thickBot="1" x14ac:dyDescent="0.25">
      <c r="C11" s="74"/>
      <c r="D11" s="31" t="s">
        <v>104</v>
      </c>
      <c r="E11" s="31" t="s">
        <v>105</v>
      </c>
      <c r="F11" s="67"/>
      <c r="G11" s="74"/>
      <c r="H11" s="31" t="s">
        <v>104</v>
      </c>
      <c r="I11" s="31" t="s">
        <v>105</v>
      </c>
      <c r="J11" s="67"/>
      <c r="K11" s="74"/>
      <c r="L11" s="31" t="s">
        <v>104</v>
      </c>
      <c r="M11" s="31" t="s">
        <v>105</v>
      </c>
      <c r="N11" s="67"/>
      <c r="O11" s="74"/>
      <c r="P11" s="31" t="s">
        <v>104</v>
      </c>
      <c r="Q11" s="31" t="s">
        <v>105</v>
      </c>
      <c r="R11" s="67"/>
      <c r="S11" s="74"/>
      <c r="T11" s="31" t="s">
        <v>106</v>
      </c>
      <c r="U11" s="31" t="s">
        <v>107</v>
      </c>
      <c r="V11" s="67"/>
      <c r="W11" s="74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5</v>
      </c>
      <c r="D13" s="28">
        <v>1</v>
      </c>
      <c r="E13" s="28">
        <v>0</v>
      </c>
      <c r="F13" s="28">
        <v>6</v>
      </c>
      <c r="G13" s="28">
        <v>0</v>
      </c>
      <c r="H13" s="28">
        <v>0</v>
      </c>
      <c r="I13" s="28">
        <v>0</v>
      </c>
      <c r="J13" s="28">
        <v>0</v>
      </c>
      <c r="K13" s="28">
        <v>5</v>
      </c>
      <c r="L13" s="28">
        <v>1</v>
      </c>
      <c r="M13" s="28">
        <v>0</v>
      </c>
      <c r="N13" s="28">
        <v>6</v>
      </c>
      <c r="O13" s="28">
        <v>0</v>
      </c>
      <c r="P13" s="28">
        <v>0</v>
      </c>
      <c r="Q13" s="28">
        <v>0</v>
      </c>
      <c r="R13" s="28">
        <v>0</v>
      </c>
      <c r="S13" s="28">
        <v>13</v>
      </c>
      <c r="T13" s="28">
        <v>3</v>
      </c>
      <c r="U13" s="28">
        <v>14</v>
      </c>
      <c r="V13" s="28">
        <v>0</v>
      </c>
      <c r="W13" s="28">
        <v>30</v>
      </c>
    </row>
    <row r="14" spans="2:23" ht="20.100000000000001" customHeight="1" thickBot="1" x14ac:dyDescent="0.25">
      <c r="B14" s="3" t="s">
        <v>238</v>
      </c>
      <c r="C14" s="28">
        <v>2</v>
      </c>
      <c r="D14" s="28">
        <v>0</v>
      </c>
      <c r="E14" s="28">
        <v>0</v>
      </c>
      <c r="F14" s="28">
        <v>2</v>
      </c>
      <c r="G14" s="28">
        <v>1</v>
      </c>
      <c r="H14" s="28">
        <v>0</v>
      </c>
      <c r="I14" s="28">
        <v>0</v>
      </c>
      <c r="J14" s="28">
        <v>1</v>
      </c>
      <c r="K14" s="28">
        <v>1</v>
      </c>
      <c r="L14" s="28">
        <v>0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</row>
    <row r="15" spans="2:23" ht="20.100000000000001" customHeight="1" thickBot="1" x14ac:dyDescent="0.25">
      <c r="B15" s="3" t="s">
        <v>374</v>
      </c>
      <c r="C15" s="28">
        <v>155</v>
      </c>
      <c r="D15" s="28">
        <v>0</v>
      </c>
      <c r="E15" s="28">
        <v>2</v>
      </c>
      <c r="F15" s="28">
        <v>157</v>
      </c>
      <c r="G15" s="28">
        <v>147</v>
      </c>
      <c r="H15" s="28">
        <v>0</v>
      </c>
      <c r="I15" s="28">
        <v>0</v>
      </c>
      <c r="J15" s="28">
        <v>147</v>
      </c>
      <c r="K15" s="28">
        <v>8</v>
      </c>
      <c r="L15" s="28">
        <v>0</v>
      </c>
      <c r="M15" s="28">
        <v>2</v>
      </c>
      <c r="N15" s="28">
        <v>10</v>
      </c>
      <c r="O15" s="28">
        <v>0</v>
      </c>
      <c r="P15" s="28">
        <v>0</v>
      </c>
      <c r="Q15" s="28">
        <v>0</v>
      </c>
      <c r="R15" s="28">
        <v>0</v>
      </c>
      <c r="S15" s="28">
        <v>100</v>
      </c>
      <c r="T15" s="28">
        <v>16</v>
      </c>
      <c r="U15" s="28">
        <v>17</v>
      </c>
      <c r="V15" s="28">
        <v>1</v>
      </c>
      <c r="W15" s="28">
        <v>134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16</v>
      </c>
      <c r="D19" s="28">
        <v>0</v>
      </c>
      <c r="E19" s="28">
        <v>2</v>
      </c>
      <c r="F19" s="28">
        <v>18</v>
      </c>
      <c r="G19" s="28">
        <v>15</v>
      </c>
      <c r="H19" s="28">
        <v>0</v>
      </c>
      <c r="I19" s="28">
        <v>0</v>
      </c>
      <c r="J19" s="28">
        <v>15</v>
      </c>
      <c r="K19" s="28">
        <v>1</v>
      </c>
      <c r="L19" s="28">
        <v>0</v>
      </c>
      <c r="M19" s="28">
        <v>2</v>
      </c>
      <c r="N19" s="28">
        <v>3</v>
      </c>
      <c r="O19" s="28">
        <v>0</v>
      </c>
      <c r="P19" s="28">
        <v>0</v>
      </c>
      <c r="Q19" s="28">
        <v>0</v>
      </c>
      <c r="R19" s="28">
        <v>0</v>
      </c>
      <c r="S19" s="28">
        <v>10</v>
      </c>
      <c r="T19" s="28">
        <v>0</v>
      </c>
      <c r="U19" s="28">
        <v>5</v>
      </c>
      <c r="V19" s="28">
        <v>0</v>
      </c>
      <c r="W19" s="28">
        <v>15</v>
      </c>
    </row>
    <row r="20" spans="2:23" ht="20.100000000000001" customHeight="1" thickBot="1" x14ac:dyDescent="0.25">
      <c r="B20" s="3" t="s">
        <v>242</v>
      </c>
      <c r="C20" s="28">
        <v>107</v>
      </c>
      <c r="D20" s="28">
        <v>0</v>
      </c>
      <c r="E20" s="28">
        <v>4</v>
      </c>
      <c r="F20" s="28">
        <v>111</v>
      </c>
      <c r="G20" s="28">
        <v>85</v>
      </c>
      <c r="H20" s="28">
        <v>0</v>
      </c>
      <c r="I20" s="28">
        <v>0</v>
      </c>
      <c r="J20" s="28">
        <v>85</v>
      </c>
      <c r="K20" s="28">
        <v>22</v>
      </c>
      <c r="L20" s="28">
        <v>0</v>
      </c>
      <c r="M20" s="28">
        <v>4</v>
      </c>
      <c r="N20" s="28">
        <v>26</v>
      </c>
      <c r="O20" s="28">
        <v>0</v>
      </c>
      <c r="P20" s="28">
        <v>0</v>
      </c>
      <c r="Q20" s="28">
        <v>0</v>
      </c>
      <c r="R20" s="28">
        <v>0</v>
      </c>
      <c r="S20" s="28">
        <v>81</v>
      </c>
      <c r="T20" s="28">
        <v>8</v>
      </c>
      <c r="U20" s="28">
        <v>18</v>
      </c>
      <c r="V20" s="28">
        <v>21</v>
      </c>
      <c r="W20" s="28">
        <v>128</v>
      </c>
    </row>
    <row r="21" spans="2:23" ht="20.100000000000001" customHeight="1" thickBot="1" x14ac:dyDescent="0.25">
      <c r="B21" s="3" t="s">
        <v>243</v>
      </c>
      <c r="C21" s="28">
        <v>8</v>
      </c>
      <c r="D21" s="28">
        <v>0</v>
      </c>
      <c r="E21" s="28">
        <v>4</v>
      </c>
      <c r="F21" s="28">
        <v>12</v>
      </c>
      <c r="G21" s="28">
        <v>5</v>
      </c>
      <c r="H21" s="28">
        <v>0</v>
      </c>
      <c r="I21" s="28">
        <v>0</v>
      </c>
      <c r="J21" s="28">
        <v>5</v>
      </c>
      <c r="K21" s="28">
        <v>3</v>
      </c>
      <c r="L21" s="28">
        <v>0</v>
      </c>
      <c r="M21" s="28">
        <v>4</v>
      </c>
      <c r="N21" s="28">
        <v>7</v>
      </c>
      <c r="O21" s="28">
        <v>0</v>
      </c>
      <c r="P21" s="28">
        <v>0</v>
      </c>
      <c r="Q21" s="28">
        <v>0</v>
      </c>
      <c r="R21" s="28">
        <v>0</v>
      </c>
      <c r="S21" s="28">
        <v>19</v>
      </c>
      <c r="T21" s="28">
        <v>4</v>
      </c>
      <c r="U21" s="28">
        <v>0</v>
      </c>
      <c r="V21" s="28">
        <v>1</v>
      </c>
      <c r="W21" s="28">
        <v>24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</row>
    <row r="25" spans="2:23" ht="20.100000000000001" customHeight="1" thickBot="1" x14ac:dyDescent="0.25">
      <c r="B25" s="3" t="s">
        <v>246</v>
      </c>
      <c r="C25" s="28">
        <v>1</v>
      </c>
      <c r="D25" s="28">
        <v>0</v>
      </c>
      <c r="E25" s="28">
        <v>0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8">
        <v>0</v>
      </c>
      <c r="M25" s="28">
        <v>0</v>
      </c>
      <c r="N25" s="28">
        <v>1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</row>
    <row r="26" spans="2:23" ht="20.100000000000001" customHeight="1" thickBot="1" x14ac:dyDescent="0.25">
      <c r="B26" s="4" t="s">
        <v>248</v>
      </c>
      <c r="C26" s="28">
        <v>6</v>
      </c>
      <c r="D26" s="28">
        <v>0</v>
      </c>
      <c r="E26" s="28">
        <v>0</v>
      </c>
      <c r="F26" s="28">
        <v>6</v>
      </c>
      <c r="G26" s="28">
        <v>3</v>
      </c>
      <c r="H26" s="28">
        <v>0</v>
      </c>
      <c r="I26" s="28">
        <v>0</v>
      </c>
      <c r="J26" s="28">
        <v>3</v>
      </c>
      <c r="K26" s="28">
        <v>3</v>
      </c>
      <c r="L26" s="28">
        <v>0</v>
      </c>
      <c r="M26" s="28">
        <v>0</v>
      </c>
      <c r="N26" s="28">
        <v>3</v>
      </c>
      <c r="O26" s="28">
        <v>0</v>
      </c>
      <c r="P26" s="28">
        <v>0</v>
      </c>
      <c r="Q26" s="28">
        <v>0</v>
      </c>
      <c r="R26" s="28">
        <v>0</v>
      </c>
      <c r="S26" s="28">
        <v>2</v>
      </c>
      <c r="T26" s="28">
        <v>0</v>
      </c>
      <c r="U26" s="28">
        <v>0</v>
      </c>
      <c r="V26" s="28">
        <v>1</v>
      </c>
      <c r="W26" s="28">
        <v>3</v>
      </c>
    </row>
    <row r="27" spans="2:23" ht="15" thickBot="1" x14ac:dyDescent="0.25">
      <c r="B27" s="5" t="s">
        <v>166</v>
      </c>
      <c r="C27" s="28">
        <v>115</v>
      </c>
      <c r="D27" s="28">
        <v>18</v>
      </c>
      <c r="E27" s="28">
        <v>4</v>
      </c>
      <c r="F27" s="28">
        <v>137</v>
      </c>
      <c r="G27" s="28">
        <v>49</v>
      </c>
      <c r="H27" s="28">
        <v>0</v>
      </c>
      <c r="I27" s="28">
        <v>2</v>
      </c>
      <c r="J27" s="28">
        <v>51</v>
      </c>
      <c r="K27" s="28">
        <v>66</v>
      </c>
      <c r="L27" s="28">
        <v>18</v>
      </c>
      <c r="M27" s="28">
        <v>2</v>
      </c>
      <c r="N27" s="28">
        <v>86</v>
      </c>
      <c r="O27" s="28">
        <v>0</v>
      </c>
      <c r="P27" s="28">
        <v>0</v>
      </c>
      <c r="Q27" s="28">
        <v>0</v>
      </c>
      <c r="R27" s="28">
        <v>0</v>
      </c>
      <c r="S27" s="28">
        <v>78</v>
      </c>
      <c r="T27" s="28">
        <v>10</v>
      </c>
      <c r="U27" s="28">
        <v>11</v>
      </c>
      <c r="V27" s="28">
        <v>28</v>
      </c>
      <c r="W27" s="28">
        <v>127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1" t="s">
        <v>211</v>
      </c>
      <c r="D9" s="65"/>
      <c r="E9" s="65"/>
      <c r="F9" s="65"/>
      <c r="G9" s="77"/>
      <c r="H9" s="71" t="s">
        <v>212</v>
      </c>
      <c r="I9" s="65"/>
      <c r="J9" s="65"/>
      <c r="K9" s="65"/>
      <c r="L9" s="77"/>
      <c r="M9" s="71" t="s">
        <v>34</v>
      </c>
      <c r="N9" s="65"/>
      <c r="O9" s="65"/>
      <c r="P9" s="65"/>
      <c r="Q9" s="77"/>
    </row>
    <row r="10" spans="2:17" ht="41.25" customHeight="1" thickBot="1" x14ac:dyDescent="0.25">
      <c r="C10" s="79" t="s">
        <v>108</v>
      </c>
      <c r="D10" s="79"/>
      <c r="E10" s="79" t="s">
        <v>109</v>
      </c>
      <c r="F10" s="79"/>
      <c r="G10" s="27" t="s">
        <v>34</v>
      </c>
      <c r="H10" s="79" t="s">
        <v>110</v>
      </c>
      <c r="I10" s="79"/>
      <c r="J10" s="78" t="s">
        <v>109</v>
      </c>
      <c r="K10" s="78"/>
      <c r="L10" s="27" t="s">
        <v>34</v>
      </c>
      <c r="M10" s="79" t="s">
        <v>108</v>
      </c>
      <c r="N10" s="79"/>
      <c r="O10" s="78" t="s">
        <v>109</v>
      </c>
      <c r="P10" s="78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3</v>
      </c>
      <c r="D12" s="28">
        <v>0</v>
      </c>
      <c r="E12" s="28">
        <v>10</v>
      </c>
      <c r="F12" s="28">
        <v>17</v>
      </c>
      <c r="G12" s="28">
        <v>30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3</v>
      </c>
      <c r="N12" s="28">
        <v>0</v>
      </c>
      <c r="O12" s="28">
        <v>10</v>
      </c>
      <c r="P12" s="28">
        <v>17</v>
      </c>
      <c r="Q12" s="28">
        <v>30</v>
      </c>
    </row>
    <row r="13" spans="2:17" ht="20.100000000000001" customHeight="1" thickBot="1" x14ac:dyDescent="0.25">
      <c r="B13" s="3" t="s">
        <v>238</v>
      </c>
      <c r="C13" s="28">
        <v>0</v>
      </c>
      <c r="D13" s="28">
        <v>1</v>
      </c>
      <c r="E13" s="28">
        <v>2</v>
      </c>
      <c r="F13" s="28">
        <v>6</v>
      </c>
      <c r="G13" s="28">
        <v>9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</v>
      </c>
      <c r="O13" s="28">
        <v>2</v>
      </c>
      <c r="P13" s="28">
        <v>6</v>
      </c>
      <c r="Q13" s="28">
        <v>9</v>
      </c>
    </row>
    <row r="14" spans="2:17" ht="20.100000000000001" customHeight="1" thickBot="1" x14ac:dyDescent="0.25">
      <c r="B14" s="3" t="s">
        <v>374</v>
      </c>
      <c r="C14" s="28">
        <v>2</v>
      </c>
      <c r="D14" s="28">
        <v>2</v>
      </c>
      <c r="E14" s="28">
        <v>28</v>
      </c>
      <c r="F14" s="28">
        <v>110</v>
      </c>
      <c r="G14" s="28">
        <v>142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2</v>
      </c>
      <c r="N14" s="28">
        <v>2</v>
      </c>
      <c r="O14" s="28">
        <v>28</v>
      </c>
      <c r="P14" s="28">
        <v>110</v>
      </c>
      <c r="Q14" s="28">
        <v>142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2</v>
      </c>
      <c r="D18" s="28">
        <v>1</v>
      </c>
      <c r="E18" s="28">
        <v>3</v>
      </c>
      <c r="F18" s="28">
        <v>14</v>
      </c>
      <c r="G18" s="28">
        <v>20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2</v>
      </c>
      <c r="N18" s="28">
        <v>1</v>
      </c>
      <c r="O18" s="28">
        <v>3</v>
      </c>
      <c r="P18" s="28">
        <v>14</v>
      </c>
      <c r="Q18" s="28">
        <v>20</v>
      </c>
    </row>
    <row r="19" spans="2:17" ht="20.100000000000001" customHeight="1" thickBot="1" x14ac:dyDescent="0.25">
      <c r="B19" s="3" t="s">
        <v>242</v>
      </c>
      <c r="C19" s="28">
        <v>0</v>
      </c>
      <c r="D19" s="28">
        <v>1</v>
      </c>
      <c r="E19" s="28">
        <v>16</v>
      </c>
      <c r="F19" s="28">
        <v>38</v>
      </c>
      <c r="G19" s="28">
        <v>55</v>
      </c>
      <c r="H19" s="28">
        <v>0</v>
      </c>
      <c r="I19" s="28">
        <v>1</v>
      </c>
      <c r="J19" s="28">
        <v>0</v>
      </c>
      <c r="K19" s="28">
        <v>1</v>
      </c>
      <c r="L19" s="28">
        <v>2</v>
      </c>
      <c r="M19" s="28">
        <v>0</v>
      </c>
      <c r="N19" s="28">
        <v>2</v>
      </c>
      <c r="O19" s="28">
        <v>16</v>
      </c>
      <c r="P19" s="28">
        <v>39</v>
      </c>
      <c r="Q19" s="28">
        <v>57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3</v>
      </c>
      <c r="F20" s="28">
        <v>14</v>
      </c>
      <c r="G20" s="28">
        <v>17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3</v>
      </c>
      <c r="P20" s="28">
        <v>14</v>
      </c>
      <c r="Q20" s="28">
        <v>17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2</v>
      </c>
      <c r="G24" s="28">
        <v>2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2</v>
      </c>
      <c r="Q24" s="28">
        <v>2</v>
      </c>
    </row>
    <row r="25" spans="2:17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9</v>
      </c>
      <c r="F25" s="28">
        <v>6</v>
      </c>
      <c r="G25" s="28">
        <v>15</v>
      </c>
      <c r="H25" s="28">
        <v>0</v>
      </c>
      <c r="I25" s="28">
        <v>0</v>
      </c>
      <c r="J25" s="28">
        <v>0</v>
      </c>
      <c r="K25" s="28">
        <v>1</v>
      </c>
      <c r="L25" s="28">
        <v>1</v>
      </c>
      <c r="M25" s="28">
        <v>0</v>
      </c>
      <c r="N25" s="28">
        <v>0</v>
      </c>
      <c r="O25" s="28">
        <v>9</v>
      </c>
      <c r="P25" s="28">
        <v>7</v>
      </c>
      <c r="Q25" s="28">
        <v>16</v>
      </c>
    </row>
    <row r="26" spans="2:17" ht="20.100000000000001" customHeight="1" thickBot="1" x14ac:dyDescent="0.25">
      <c r="B26" s="5" t="s">
        <v>244</v>
      </c>
      <c r="C26" s="28">
        <v>0</v>
      </c>
      <c r="D26" s="28">
        <v>1</v>
      </c>
      <c r="E26" s="28">
        <v>34</v>
      </c>
      <c r="F26" s="28">
        <v>55</v>
      </c>
      <c r="G26" s="28">
        <v>90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v>34</v>
      </c>
      <c r="P26" s="28">
        <v>55</v>
      </c>
      <c r="Q26" s="28">
        <v>90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5" t="s">
        <v>110</v>
      </c>
      <c r="D9" s="65"/>
      <c r="E9" s="77"/>
      <c r="F9" s="71" t="s">
        <v>109</v>
      </c>
      <c r="G9" s="65"/>
      <c r="H9" s="77"/>
      <c r="I9" s="71" t="s">
        <v>111</v>
      </c>
      <c r="J9" s="65"/>
      <c r="K9" s="77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2:11" ht="20.100000000000001" customHeight="1" thickBot="1" x14ac:dyDescent="0.25">
      <c r="B19" s="3" t="s">
        <v>242</v>
      </c>
      <c r="C19" s="28">
        <v>1</v>
      </c>
      <c r="D19" s="28">
        <v>0</v>
      </c>
      <c r="E19" s="28">
        <v>1</v>
      </c>
      <c r="F19" s="28">
        <v>1</v>
      </c>
      <c r="G19" s="28">
        <v>0</v>
      </c>
      <c r="H19" s="28">
        <v>1</v>
      </c>
      <c r="I19" s="28">
        <v>2</v>
      </c>
      <c r="J19" s="28">
        <v>0</v>
      </c>
      <c r="K19" s="28">
        <v>2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80" t="s">
        <v>114</v>
      </c>
      <c r="D9" s="80"/>
      <c r="E9" s="80"/>
    </row>
    <row r="10" spans="2:5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</row>
    <row r="13" spans="2:5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</row>
    <row r="14" spans="2:5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</row>
    <row r="19" spans="2:5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0</v>
      </c>
    </row>
    <row r="20" spans="2: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</row>
    <row r="24" spans="2: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</row>
    <row r="25" spans="2: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</row>
    <row r="26" spans="2:5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2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80" t="s">
        <v>167</v>
      </c>
      <c r="D9" s="80"/>
      <c r="E9" s="80"/>
      <c r="F9" s="80"/>
      <c r="G9" s="80"/>
      <c r="H9" s="80" t="s">
        <v>168</v>
      </c>
      <c r="I9" s="80"/>
      <c r="J9" s="80"/>
      <c r="K9" s="80"/>
      <c r="L9" s="80"/>
      <c r="M9" s="80" t="s">
        <v>169</v>
      </c>
      <c r="N9" s="80"/>
      <c r="O9" s="80"/>
      <c r="P9" s="80"/>
      <c r="Q9" s="80"/>
      <c r="R9" s="80" t="s">
        <v>170</v>
      </c>
      <c r="S9" s="80"/>
      <c r="T9" s="80"/>
      <c r="U9" s="80"/>
      <c r="V9" s="80"/>
      <c r="W9" s="80" t="s">
        <v>171</v>
      </c>
      <c r="X9" s="80"/>
      <c r="Y9" s="80"/>
      <c r="Z9" s="80"/>
      <c r="AA9" s="80"/>
      <c r="AB9" s="80" t="s">
        <v>34</v>
      </c>
      <c r="AC9" s="80"/>
      <c r="AD9" s="80"/>
      <c r="AE9" s="80"/>
      <c r="AF9" s="80"/>
    </row>
    <row r="10" spans="2:32" ht="20.100000000000001" customHeight="1" x14ac:dyDescent="0.2">
      <c r="C10" s="81" t="s">
        <v>58</v>
      </c>
      <c r="D10" s="81" t="s">
        <v>172</v>
      </c>
      <c r="E10" s="81"/>
      <c r="F10" s="81"/>
      <c r="G10" s="81" t="s">
        <v>173</v>
      </c>
      <c r="H10" s="81" t="s">
        <v>58</v>
      </c>
      <c r="I10" s="81" t="s">
        <v>172</v>
      </c>
      <c r="J10" s="81"/>
      <c r="K10" s="81"/>
      <c r="L10" s="81" t="s">
        <v>173</v>
      </c>
      <c r="M10" s="81" t="s">
        <v>58</v>
      </c>
      <c r="N10" s="81" t="s">
        <v>172</v>
      </c>
      <c r="O10" s="81"/>
      <c r="P10" s="81"/>
      <c r="Q10" s="81" t="s">
        <v>173</v>
      </c>
      <c r="R10" s="81" t="s">
        <v>58</v>
      </c>
      <c r="S10" s="81" t="s">
        <v>172</v>
      </c>
      <c r="T10" s="81"/>
      <c r="U10" s="81"/>
      <c r="V10" s="81" t="s">
        <v>173</v>
      </c>
      <c r="W10" s="81" t="s">
        <v>58</v>
      </c>
      <c r="X10" s="81" t="s">
        <v>172</v>
      </c>
      <c r="Y10" s="81"/>
      <c r="Z10" s="81"/>
      <c r="AA10" s="81" t="s">
        <v>173</v>
      </c>
      <c r="AB10" s="81" t="s">
        <v>58</v>
      </c>
      <c r="AC10" s="81" t="s">
        <v>172</v>
      </c>
      <c r="AD10" s="81"/>
      <c r="AE10" s="81"/>
      <c r="AF10" s="81" t="s">
        <v>173</v>
      </c>
    </row>
    <row r="11" spans="2:32" ht="20.100000000000001" customHeight="1" thickBot="1" x14ac:dyDescent="0.25">
      <c r="C11" s="82"/>
      <c r="D11" s="23" t="s">
        <v>174</v>
      </c>
      <c r="E11" s="23" t="s">
        <v>175</v>
      </c>
      <c r="F11" s="23" t="s">
        <v>176</v>
      </c>
      <c r="G11" s="82"/>
      <c r="H11" s="82"/>
      <c r="I11" s="23" t="s">
        <v>174</v>
      </c>
      <c r="J11" s="23" t="s">
        <v>175</v>
      </c>
      <c r="K11" s="23" t="s">
        <v>176</v>
      </c>
      <c r="L11" s="82"/>
      <c r="M11" s="82"/>
      <c r="N11" s="23" t="s">
        <v>174</v>
      </c>
      <c r="O11" s="23" t="s">
        <v>175</v>
      </c>
      <c r="P11" s="23" t="s">
        <v>176</v>
      </c>
      <c r="Q11" s="82"/>
      <c r="R11" s="82"/>
      <c r="S11" s="23" t="s">
        <v>174</v>
      </c>
      <c r="T11" s="23" t="s">
        <v>175</v>
      </c>
      <c r="U11" s="23" t="s">
        <v>176</v>
      </c>
      <c r="V11" s="82"/>
      <c r="W11" s="82"/>
      <c r="X11" s="23" t="s">
        <v>174</v>
      </c>
      <c r="Y11" s="23" t="s">
        <v>175</v>
      </c>
      <c r="Z11" s="23" t="s">
        <v>176</v>
      </c>
      <c r="AA11" s="82"/>
      <c r="AB11" s="82"/>
      <c r="AC11" s="23" t="s">
        <v>174</v>
      </c>
      <c r="AD11" s="23" t="s">
        <v>175</v>
      </c>
      <c r="AE11" s="23" t="s">
        <v>176</v>
      </c>
      <c r="AF11" s="82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15</v>
      </c>
      <c r="D13" s="28">
        <v>0</v>
      </c>
      <c r="E13" s="28">
        <v>8</v>
      </c>
      <c r="F13" s="28">
        <v>7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15</v>
      </c>
      <c r="AC13" s="28">
        <v>0</v>
      </c>
      <c r="AD13" s="28">
        <v>8</v>
      </c>
      <c r="AE13" s="28">
        <v>7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13</v>
      </c>
      <c r="D14" s="28">
        <v>0</v>
      </c>
      <c r="E14" s="28">
        <v>9</v>
      </c>
      <c r="F14" s="28">
        <v>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13</v>
      </c>
      <c r="AC14" s="28">
        <v>0</v>
      </c>
      <c r="AD14" s="28">
        <v>9</v>
      </c>
      <c r="AE14" s="28">
        <v>4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117</v>
      </c>
      <c r="D15" s="28">
        <v>0</v>
      </c>
      <c r="E15" s="28">
        <v>88</v>
      </c>
      <c r="F15" s="28">
        <v>29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11</v>
      </c>
      <c r="N15" s="28">
        <v>0</v>
      </c>
      <c r="O15" s="28">
        <v>9</v>
      </c>
      <c r="P15" s="28">
        <v>2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128</v>
      </c>
      <c r="AC15" s="28">
        <v>0</v>
      </c>
      <c r="AD15" s="28">
        <v>97</v>
      </c>
      <c r="AE15" s="28">
        <v>31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13</v>
      </c>
      <c r="D19" s="28">
        <v>0</v>
      </c>
      <c r="E19" s="28">
        <v>5</v>
      </c>
      <c r="F19" s="28">
        <v>8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2</v>
      </c>
      <c r="N19" s="28">
        <v>0</v>
      </c>
      <c r="O19" s="28">
        <v>2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15</v>
      </c>
      <c r="AC19" s="28">
        <v>0</v>
      </c>
      <c r="AD19" s="28">
        <v>7</v>
      </c>
      <c r="AE19" s="28">
        <v>8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99</v>
      </c>
      <c r="D20" s="28">
        <v>3</v>
      </c>
      <c r="E20" s="28">
        <v>84</v>
      </c>
      <c r="F20" s="28">
        <v>12</v>
      </c>
      <c r="G20" s="28">
        <v>0</v>
      </c>
      <c r="H20" s="28">
        <v>1</v>
      </c>
      <c r="I20" s="28">
        <v>0</v>
      </c>
      <c r="J20" s="28">
        <v>0</v>
      </c>
      <c r="K20" s="28">
        <v>1</v>
      </c>
      <c r="L20" s="28">
        <v>0</v>
      </c>
      <c r="M20" s="28">
        <v>20</v>
      </c>
      <c r="N20" s="28">
        <v>0</v>
      </c>
      <c r="O20" s="28">
        <v>20</v>
      </c>
      <c r="P20" s="28">
        <v>0</v>
      </c>
      <c r="Q20" s="28">
        <v>0</v>
      </c>
      <c r="R20" s="28">
        <v>40</v>
      </c>
      <c r="S20" s="28">
        <v>0</v>
      </c>
      <c r="T20" s="28">
        <v>40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160</v>
      </c>
      <c r="AC20" s="28">
        <v>3</v>
      </c>
      <c r="AD20" s="28">
        <v>144</v>
      </c>
      <c r="AE20" s="28">
        <v>13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2</v>
      </c>
      <c r="D21" s="28">
        <v>0</v>
      </c>
      <c r="E21" s="28">
        <v>0</v>
      </c>
      <c r="F21" s="28">
        <v>2</v>
      </c>
      <c r="G21" s="28">
        <v>0</v>
      </c>
      <c r="H21" s="28">
        <v>1</v>
      </c>
      <c r="I21" s="28">
        <v>0</v>
      </c>
      <c r="J21" s="28">
        <v>1</v>
      </c>
      <c r="K21" s="28">
        <v>0</v>
      </c>
      <c r="L21" s="28">
        <v>0</v>
      </c>
      <c r="M21" s="28">
        <v>41</v>
      </c>
      <c r="N21" s="28">
        <v>0</v>
      </c>
      <c r="O21" s="28">
        <v>39</v>
      </c>
      <c r="P21" s="28">
        <v>2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44</v>
      </c>
      <c r="AC21" s="28">
        <v>0</v>
      </c>
      <c r="AD21" s="28">
        <v>40</v>
      </c>
      <c r="AE21" s="28">
        <v>4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1</v>
      </c>
      <c r="D24" s="28">
        <v>0</v>
      </c>
      <c r="E24" s="28">
        <v>0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1</v>
      </c>
      <c r="AC24" s="28">
        <v>0</v>
      </c>
      <c r="AD24" s="28">
        <v>0</v>
      </c>
      <c r="AE24" s="28">
        <v>1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4</v>
      </c>
      <c r="D25" s="28">
        <v>0</v>
      </c>
      <c r="E25" s="28">
        <v>1</v>
      </c>
      <c r="F25" s="28">
        <v>3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4</v>
      </c>
      <c r="AC25" s="28">
        <v>0</v>
      </c>
      <c r="AD25" s="28">
        <v>1</v>
      </c>
      <c r="AE25" s="28">
        <v>3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32</v>
      </c>
      <c r="D26" s="28">
        <v>0</v>
      </c>
      <c r="E26" s="28">
        <v>23</v>
      </c>
      <c r="F26" s="28">
        <v>9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28">
        <v>1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33</v>
      </c>
      <c r="AC26" s="28">
        <v>0</v>
      </c>
      <c r="AD26" s="28">
        <v>24</v>
      </c>
      <c r="AE26" s="28">
        <v>9</v>
      </c>
      <c r="AF26" s="28">
        <v>0</v>
      </c>
    </row>
    <row r="27" spans="2:32" ht="20.100000000000001" customHeight="1" thickBot="1" x14ac:dyDescent="0.25">
      <c r="B27" s="5" t="s">
        <v>244</v>
      </c>
      <c r="C27" s="63">
        <v>158</v>
      </c>
      <c r="D27" s="63">
        <v>0</v>
      </c>
      <c r="E27" s="63">
        <v>73</v>
      </c>
      <c r="F27" s="63">
        <v>85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11</v>
      </c>
      <c r="N27" s="63">
        <v>0</v>
      </c>
      <c r="O27" s="63">
        <v>11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169</v>
      </c>
      <c r="AC27" s="63">
        <v>0</v>
      </c>
      <c r="AD27" s="63">
        <v>84</v>
      </c>
      <c r="AE27" s="63">
        <v>85</v>
      </c>
      <c r="AF27" s="63">
        <v>0</v>
      </c>
    </row>
    <row r="29" spans="2:32" x14ac:dyDescent="0.2">
      <c r="B29" s="35"/>
    </row>
  </sheetData>
  <mergeCells count="24"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  <mergeCell ref="AA10:AA11"/>
    <mergeCell ref="AB10:AB11"/>
    <mergeCell ref="AC10:AE10"/>
    <mergeCell ref="R10:R11"/>
    <mergeCell ref="S10:U10"/>
    <mergeCell ref="V10:V11"/>
    <mergeCell ref="W10:W11"/>
    <mergeCell ref="X10:Z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80" t="s">
        <v>58</v>
      </c>
      <c r="D9" s="80"/>
      <c r="E9" s="80"/>
      <c r="F9" s="80"/>
      <c r="G9" s="80"/>
      <c r="H9" s="80" t="s">
        <v>172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2:22" ht="20.100000000000001" customHeight="1" x14ac:dyDescent="0.2">
      <c r="C10" s="80"/>
      <c r="D10" s="80"/>
      <c r="E10" s="80"/>
      <c r="F10" s="80"/>
      <c r="G10" s="80"/>
      <c r="H10" s="80" t="s">
        <v>174</v>
      </c>
      <c r="I10" s="80"/>
      <c r="J10" s="80"/>
      <c r="K10" s="80"/>
      <c r="L10" s="83"/>
      <c r="M10" s="80" t="s">
        <v>175</v>
      </c>
      <c r="N10" s="80"/>
      <c r="O10" s="80"/>
      <c r="P10" s="80"/>
      <c r="Q10" s="83"/>
      <c r="R10" s="80" t="s">
        <v>176</v>
      </c>
      <c r="S10" s="80"/>
      <c r="T10" s="80"/>
      <c r="U10" s="80"/>
      <c r="V10" s="83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Instancia'!C13=0,"-",IF('Órdenes según Instancia'!AB13=0,"-",('Órdenes según Instancia'!C13/'Órdenes según Instancia'!AB13)))</f>
        <v>1</v>
      </c>
      <c r="D13" s="15" t="str">
        <f>IF('Órdenes según Instancia'!H13=0,"-",IF('Órdenes según Instancia'!AB13=0,"-",('Órdenes según Instancia'!H13/'Órdenes según Instancia'!AB13)))</f>
        <v>-</v>
      </c>
      <c r="E13" s="15" t="str">
        <f>IF('Órdenes según Instancia'!M13=0,"-",IF('Órdenes según Instancia'!AB13=0,"-",('Órdenes según Instancia'!M13/'Órdenes según Instancia'!AB13)))</f>
        <v>-</v>
      </c>
      <c r="F13" s="15" t="str">
        <f>IF('Órdenes según Instancia'!R13=0,"-",IF('Órdenes según Instancia'!AB13=0,"-",('Órdenes según Instancia'!R13/'Órdenes según Instancia'!AB13)))</f>
        <v>-</v>
      </c>
      <c r="G13" s="15" t="str">
        <f>IF('Órdenes según Instancia'!W13=0,"-",IF('Órdenes según Instancia'!AB13=0,"-",('Órdenes según Instancia'!W13/'Órdenes según Instancia'!AB13)))</f>
        <v>-</v>
      </c>
      <c r="H13" s="15" t="str">
        <f>IF('Órdenes según Instancia'!D13=0,"-",IF('Órdenes según Instancia'!AC13=0,"-",('Órdenes según Instancia'!D13/'Órdenes según Instancia'!AC13)))</f>
        <v>-</v>
      </c>
      <c r="I13" s="15" t="str">
        <f>IF('Órdenes según Instancia'!I13=0,"-",IF('Órdenes según Instancia'!AC13=0,"-",('Órdenes según Instancia'!I13/'Órdenes según Instancia'!AC13)))</f>
        <v>-</v>
      </c>
      <c r="J13" s="15" t="str">
        <f>IF('Órdenes según Instancia'!N13=0,"-",IF('Órdenes según Instancia'!AC13=0,"-",('Órdenes según Instancia'!N13/'Órdenes según Instancia'!AC13)))</f>
        <v>-</v>
      </c>
      <c r="K13" s="15" t="str">
        <f>IF('Órdenes según Instancia'!S13=0,"-",IF('Órdenes según Instancia'!AC13=0,"-",('Órdenes según Instancia'!S13/'Órdenes según Instancia'!AC13)))</f>
        <v>-</v>
      </c>
      <c r="L13" s="15" t="str">
        <f>IF('Órdenes según Instancia'!X13=0,"-",IF('Órdenes según Instancia'!AC13=0,"-",('Órdenes según Instancia'!X13/'Órdenes según Instancia'!AC13)))</f>
        <v>-</v>
      </c>
      <c r="M13" s="15">
        <f>IF('Órdenes según Instancia'!E13=0,"-",IF('Órdenes según Instancia'!AD13=0,"-",('Órdenes según Instancia'!E13/'Órdenes según Instancia'!AD13)))</f>
        <v>1</v>
      </c>
      <c r="N13" s="15" t="str">
        <f>IF('Órdenes según Instancia'!J13=0,"-",IF('Órdenes según Instancia'!AD13=0,"-",('Órdenes según Instancia'!J13/'Órdenes según Instancia'!AD13)))</f>
        <v>-</v>
      </c>
      <c r="O13" s="15" t="str">
        <f>IF('Órdenes según Instancia'!O13=0,"-",IF('Órdenes según Instancia'!AD13=0,"-",('Órdenes según Instancia'!O13/'Órdenes según Instancia'!AD13)))</f>
        <v>-</v>
      </c>
      <c r="P13" s="15" t="str">
        <f>IF('Órdenes según Instancia'!T13=0,"-",IF('Órdenes según Instancia'!AD13=0,"-",('Órdenes según Instancia'!T13/'Órdenes según Instancia'!AD13)))</f>
        <v>-</v>
      </c>
      <c r="Q13" s="15" t="str">
        <f>IF('Órdenes según Instancia'!Y13=0,"-",IF('Órdenes según Instancia'!AD13=0,"-",('Órdenes según Instancia'!Y13/'Órdenes según Instancia'!AD13)))</f>
        <v>-</v>
      </c>
      <c r="R13" s="15">
        <f>IF('Órdenes según Instancia'!F13=0,"-",IF('Órdenes según Instancia'!AE13=0,"-",('Órdenes según Instancia'!F13/'Órdenes según Instancia'!AE13)))</f>
        <v>1</v>
      </c>
      <c r="S13" s="15" t="str">
        <f>IF('Órdenes según Instancia'!K13=0,"-",IF('Órdenes según Instancia'!AE13=0,"-",('Órdenes según Instancia'!K13/'Órdenes según Instancia'!AE13)))</f>
        <v>-</v>
      </c>
      <c r="T13" s="15" t="str">
        <f>IF('Órdenes según Instancia'!P13=0,"-",IF('Órdenes según Instancia'!AE13=0,"-",('Órdenes según Instancia'!P13/'Órdenes según Instancia'!AE13)))</f>
        <v>-</v>
      </c>
      <c r="U13" s="15" t="str">
        <f>IF('Órdenes según Instancia'!U13=0,"-",IF('Órdenes según Instancia'!AE13=0,"-",('Órdenes según Instancia'!U13/('Órdenes según Instancia'!AE13))))</f>
        <v>-</v>
      </c>
      <c r="V13" s="15" t="str">
        <f>IF('Órdenes según Instancia'!Z13=0,"-",IF('Órdenes según Instancia'!AE13=0,"-",('Órdenes según Instancia'!Z13/'Órdenes según Instancia'!AE13)))</f>
        <v>-</v>
      </c>
    </row>
    <row r="14" spans="2:22" ht="20.100000000000001" customHeight="1" thickBot="1" x14ac:dyDescent="0.25">
      <c r="B14" s="3" t="s">
        <v>238</v>
      </c>
      <c r="C14" s="15">
        <f>IF('Órdenes según Instancia'!C14=0,"-",IF('Órdenes según Instancia'!AB14=0,"-",('Órdenes según Instancia'!C14/'Órdenes según Instancia'!AB14)))</f>
        <v>1</v>
      </c>
      <c r="D14" s="15" t="str">
        <f>IF('Órdenes según Instancia'!H14=0,"-",IF('Órdenes según Instancia'!AB14=0,"-",('Órdenes según Instancia'!H14/'Órdenes según Instancia'!AB14)))</f>
        <v>-</v>
      </c>
      <c r="E14" s="15" t="str">
        <f>IF('Órdenes según Instancia'!M14=0,"-",IF('Órdenes según Instancia'!AB14=0,"-",('Órdenes según Instancia'!M14/'Órdenes según Instancia'!AB14)))</f>
        <v>-</v>
      </c>
      <c r="F14" s="15" t="str">
        <f>IF('Órdenes según Instancia'!R14=0,"-",IF('Órdenes según Instancia'!AB14=0,"-",('Órdenes según Instancia'!R14/'Órdenes según Instancia'!AB14)))</f>
        <v>-</v>
      </c>
      <c r="G14" s="15" t="str">
        <f>IF('Órdenes según Instancia'!W14=0,"-",IF('Órdenes según Instancia'!AB14=0,"-",('Órdenes según Instancia'!W14/'Órdenes según Instancia'!AB14)))</f>
        <v>-</v>
      </c>
      <c r="H14" s="15" t="str">
        <f>IF('Órdenes según Instancia'!D14=0,"-",IF('Órdenes según Instancia'!AC14=0,"-",('Órdenes según Instancia'!D14/'Órdenes según Instancia'!AC14)))</f>
        <v>-</v>
      </c>
      <c r="I14" s="15" t="str">
        <f>IF('Órdenes según Instancia'!I14=0,"-",IF('Órdenes según Instancia'!AC14=0,"-",('Órdenes según Instancia'!I14/'Órdenes según Instancia'!AC14)))</f>
        <v>-</v>
      </c>
      <c r="J14" s="15" t="str">
        <f>IF('Órdenes según Instancia'!N14=0,"-",IF('Órdenes según Instancia'!AC14=0,"-",('Órdenes según Instancia'!N14/'Órdenes según Instancia'!AC14)))</f>
        <v>-</v>
      </c>
      <c r="K14" s="15" t="str">
        <f>IF('Órdenes según Instancia'!S14=0,"-",IF('Órdenes según Instancia'!AC14=0,"-",('Órdenes según Instancia'!S14/'Órdenes según Instancia'!AC14)))</f>
        <v>-</v>
      </c>
      <c r="L14" s="15" t="str">
        <f>IF('Órdenes según Instancia'!X14=0,"-",IF('Órdenes según Instancia'!AC14=0,"-",('Órdenes según Instancia'!X14/'Órdenes según Instancia'!AC14)))</f>
        <v>-</v>
      </c>
      <c r="M14" s="15">
        <f>IF('Órdenes según Instancia'!E14=0,"-",IF('Órdenes según Instancia'!AD14=0,"-",('Órdenes según Instancia'!E14/'Órdenes según Instancia'!AD14)))</f>
        <v>1</v>
      </c>
      <c r="N14" s="15" t="str">
        <f>IF('Órdenes según Instancia'!J14=0,"-",IF('Órdenes según Instancia'!AD14=0,"-",('Órdenes según Instancia'!J14/'Órdenes según Instancia'!AD14)))</f>
        <v>-</v>
      </c>
      <c r="O14" s="15" t="str">
        <f>IF('Órdenes según Instancia'!O14=0,"-",IF('Órdenes según Instancia'!AD14=0,"-",('Órdenes según Instancia'!O14/'Órdenes según Instancia'!AD14)))</f>
        <v>-</v>
      </c>
      <c r="P14" s="15" t="str">
        <f>IF('Órdenes según Instancia'!T14=0,"-",IF('Órdenes según Instancia'!AD14=0,"-",('Órdenes según Instancia'!T14/'Órdenes según Instancia'!AD14)))</f>
        <v>-</v>
      </c>
      <c r="Q14" s="15" t="str">
        <f>IF('Órdenes según Instancia'!Y14=0,"-",IF('Órdenes según Instancia'!AD14=0,"-",('Órdenes según Instancia'!Y14/'Órdenes según Instancia'!AD14)))</f>
        <v>-</v>
      </c>
      <c r="R14" s="15">
        <f>IF('Órdenes según Instancia'!F14=0,"-",IF('Órdenes según Instancia'!AE14=0,"-",('Órdenes según Instancia'!F14/'Órdenes según Instancia'!AE14)))</f>
        <v>1</v>
      </c>
      <c r="S14" s="15" t="str">
        <f>IF('Órdenes según Instancia'!K14=0,"-",IF('Órdenes según Instancia'!AE14=0,"-",('Órdenes según Instancia'!K14/'Órdenes según Instancia'!AE14)))</f>
        <v>-</v>
      </c>
      <c r="T14" s="15" t="str">
        <f>IF('Órdenes según Instancia'!P14=0,"-",IF('Órdenes según Instancia'!AE14=0,"-",('Órdenes según Instancia'!P14/'Órdenes según Instancia'!AE14)))</f>
        <v>-</v>
      </c>
      <c r="U14" s="15" t="str">
        <f>IF('Órdenes según Instancia'!U14=0,"-",IF('Órdenes según Instancia'!AE14=0,"-",('Órdenes según Instancia'!U14/('Órdenes según Instancia'!AE14))))</f>
        <v>-</v>
      </c>
      <c r="V14" s="15" t="str">
        <f>IF('Órdenes según Instancia'!Z14=0,"-",IF('Órdenes según Instancia'!AE14=0,"-",('Órdenes según Instancia'!Z14/'Órdenes según Instancia'!AE14)))</f>
        <v>-</v>
      </c>
    </row>
    <row r="15" spans="2:22" ht="20.100000000000001" customHeight="1" thickBot="1" x14ac:dyDescent="0.25">
      <c r="B15" s="3" t="s">
        <v>374</v>
      </c>
      <c r="C15" s="15">
        <f>IF('Órdenes según Instancia'!C15=0,"-",IF('Órdenes según Instancia'!AB15=0,"-",('Órdenes según Instancia'!C15/'Órdenes según Instancia'!AB15)))</f>
        <v>0.9140625</v>
      </c>
      <c r="D15" s="15" t="str">
        <f>IF('Órdenes según Instancia'!H15=0,"-",IF('Órdenes según Instancia'!AB15=0,"-",('Órdenes según Instancia'!H15/'Órdenes según Instancia'!AB15)))</f>
        <v>-</v>
      </c>
      <c r="E15" s="15">
        <f>IF('Órdenes según Instancia'!M15=0,"-",IF('Órdenes según Instancia'!AB15=0,"-",('Órdenes según Instancia'!M15/'Órdenes según Instancia'!AB15)))</f>
        <v>8.59375E-2</v>
      </c>
      <c r="F15" s="15" t="str">
        <f>IF('Órdenes según Instancia'!R15=0,"-",IF('Órdenes según Instancia'!AB15=0,"-",('Órdenes según Instancia'!R15/'Órdenes según Instancia'!AB15)))</f>
        <v>-</v>
      </c>
      <c r="G15" s="15" t="str">
        <f>IF('Órdenes según Instancia'!W15=0,"-",IF('Órdenes según Instancia'!AB15=0,"-",('Órdenes según Instancia'!W15/'Órdenes según Instancia'!AB15)))</f>
        <v>-</v>
      </c>
      <c r="H15" s="15" t="str">
        <f>IF('Órdenes según Instancia'!D15=0,"-",IF('Órdenes según Instancia'!AC15=0,"-",('Órdenes según Instancia'!D15/'Órdenes según Instancia'!AC15)))</f>
        <v>-</v>
      </c>
      <c r="I15" s="15" t="str">
        <f>IF('Órdenes según Instancia'!I15=0,"-",IF('Órdenes según Instancia'!AC15=0,"-",('Órdenes según Instancia'!I15/'Órdenes según Instancia'!AC15)))</f>
        <v>-</v>
      </c>
      <c r="J15" s="15" t="str">
        <f>IF('Órdenes según Instancia'!N15=0,"-",IF('Órdenes según Instancia'!AC15=0,"-",('Órdenes según Instancia'!N15/'Órdenes según Instancia'!AC15)))</f>
        <v>-</v>
      </c>
      <c r="K15" s="15" t="str">
        <f>IF('Órdenes según Instancia'!S15=0,"-",IF('Órdenes según Instancia'!AC15=0,"-",('Órdenes según Instancia'!S15/'Órdenes según Instancia'!AC15)))</f>
        <v>-</v>
      </c>
      <c r="L15" s="15" t="str">
        <f>IF('Órdenes según Instancia'!X15=0,"-",IF('Órdenes según Instancia'!AC15=0,"-",('Órdenes según Instancia'!X15/'Órdenes según Instancia'!AC15)))</f>
        <v>-</v>
      </c>
      <c r="M15" s="15">
        <f>IF('Órdenes según Instancia'!E15=0,"-",IF('Órdenes según Instancia'!AD15=0,"-",('Órdenes según Instancia'!E15/'Órdenes según Instancia'!AD15)))</f>
        <v>0.90721649484536082</v>
      </c>
      <c r="N15" s="15" t="str">
        <f>IF('Órdenes según Instancia'!J15=0,"-",IF('Órdenes según Instancia'!AD15=0,"-",('Órdenes según Instancia'!J15/'Órdenes según Instancia'!AD15)))</f>
        <v>-</v>
      </c>
      <c r="O15" s="15">
        <f>IF('Órdenes según Instancia'!O15=0,"-",IF('Órdenes según Instancia'!AD15=0,"-",('Órdenes según Instancia'!O15/'Órdenes según Instancia'!AD15)))</f>
        <v>9.2783505154639179E-2</v>
      </c>
      <c r="P15" s="15" t="str">
        <f>IF('Órdenes según Instancia'!T15=0,"-",IF('Órdenes según Instancia'!AD15=0,"-",('Órdenes según Instancia'!T15/'Órdenes según Instancia'!AD15)))</f>
        <v>-</v>
      </c>
      <c r="Q15" s="15" t="str">
        <f>IF('Órdenes según Instancia'!Y15=0,"-",IF('Órdenes según Instancia'!AD15=0,"-",('Órdenes según Instancia'!Y15/'Órdenes según Instancia'!AD15)))</f>
        <v>-</v>
      </c>
      <c r="R15" s="15">
        <f>IF('Órdenes según Instancia'!F15=0,"-",IF('Órdenes según Instancia'!AE15=0,"-",('Órdenes según Instancia'!F15/'Órdenes según Instancia'!AE15)))</f>
        <v>0.93548387096774188</v>
      </c>
      <c r="S15" s="15" t="str">
        <f>IF('Órdenes según Instancia'!K15=0,"-",IF('Órdenes según Instancia'!AE15=0,"-",('Órdenes según Instancia'!K15/'Órdenes según Instancia'!AE15)))</f>
        <v>-</v>
      </c>
      <c r="T15" s="15">
        <f>IF('Órdenes según Instancia'!P15=0,"-",IF('Órdenes según Instancia'!AE15=0,"-",('Órdenes según Instancia'!P15/'Órdenes según Instancia'!AE15)))</f>
        <v>6.4516129032258063E-2</v>
      </c>
      <c r="U15" s="15" t="str">
        <f>IF('Órdenes según Instancia'!U15=0,"-",IF('Órdenes según Instancia'!AE15=0,"-",('Órdenes según Instancia'!U15/('Órdenes según Instancia'!AE15))))</f>
        <v>-</v>
      </c>
      <c r="V15" s="15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Instancia'!C19=0,"-",IF('Órdenes según Instancia'!AB19=0,"-",('Órdenes según Instancia'!C19/'Órdenes según Instancia'!AB19)))</f>
        <v>0.8666666666666667</v>
      </c>
      <c r="D19" s="15" t="str">
        <f>IF('Órdenes según Instancia'!H19=0,"-",IF('Órdenes según Instancia'!AB19=0,"-",('Órdenes según Instancia'!H19/'Órdenes según Instancia'!AB19)))</f>
        <v>-</v>
      </c>
      <c r="E19" s="15">
        <f>IF('Órdenes según Instancia'!M19=0,"-",IF('Órdenes según Instancia'!AB19=0,"-",('Órdenes según Instancia'!M19/'Órdenes según Instancia'!AB19)))</f>
        <v>0.13333333333333333</v>
      </c>
      <c r="F19" s="15" t="str">
        <f>IF('Órdenes según Instancia'!R19=0,"-",IF('Órdenes según Instancia'!AB19=0,"-",('Órdenes según Instancia'!R19/'Órdenes según Instancia'!AB19)))</f>
        <v>-</v>
      </c>
      <c r="G19" s="15" t="str">
        <f>IF('Órdenes según Instancia'!W19=0,"-",IF('Órdenes según Instancia'!AB19=0,"-",('Órdenes según Instancia'!W19/'Órdenes según Instancia'!AB19)))</f>
        <v>-</v>
      </c>
      <c r="H19" s="15" t="str">
        <f>IF('Órdenes según Instancia'!D19=0,"-",IF('Órdenes según Instancia'!AC19=0,"-",('Órdenes según Instancia'!D19/'Órdenes según Instancia'!AC19)))</f>
        <v>-</v>
      </c>
      <c r="I19" s="15" t="str">
        <f>IF('Órdenes según Instancia'!I19=0,"-",IF('Órdenes según Instancia'!AC19=0,"-",('Órdenes según Instancia'!I19/'Órdenes según Instancia'!AC19)))</f>
        <v>-</v>
      </c>
      <c r="J19" s="15" t="str">
        <f>IF('Órdenes según Instancia'!N19=0,"-",IF('Órdenes según Instancia'!AC19=0,"-",('Órdenes según Instancia'!N19/'Órdenes según Instancia'!AC19)))</f>
        <v>-</v>
      </c>
      <c r="K19" s="15" t="str">
        <f>IF('Órdenes según Instancia'!S19=0,"-",IF('Órdenes según Instancia'!AC19=0,"-",('Órdenes según Instancia'!S19/'Órdenes según Instancia'!AC19)))</f>
        <v>-</v>
      </c>
      <c r="L19" s="15" t="str">
        <f>IF('Órdenes según Instancia'!X19=0,"-",IF('Órdenes según Instancia'!AC19=0,"-",('Órdenes según Instancia'!X19/'Órdenes según Instancia'!AC19)))</f>
        <v>-</v>
      </c>
      <c r="M19" s="15">
        <f>IF('Órdenes según Instancia'!E19=0,"-",IF('Órdenes según Instancia'!AD19=0,"-",('Órdenes según Instancia'!E19/'Órdenes según Instancia'!AD19)))</f>
        <v>0.7142857142857143</v>
      </c>
      <c r="N19" s="15" t="str">
        <f>IF('Órdenes según Instancia'!J19=0,"-",IF('Órdenes según Instancia'!AD19=0,"-",('Órdenes según Instancia'!J19/'Órdenes según Instancia'!AD19)))</f>
        <v>-</v>
      </c>
      <c r="O19" s="15">
        <f>IF('Órdenes según Instancia'!O19=0,"-",IF('Órdenes según Instancia'!AD19=0,"-",('Órdenes según Instancia'!O19/'Órdenes según Instancia'!AD19)))</f>
        <v>0.2857142857142857</v>
      </c>
      <c r="P19" s="15" t="str">
        <f>IF('Órdenes según Instancia'!T19=0,"-",IF('Órdenes según Instancia'!AD19=0,"-",('Órdenes según Instancia'!T19/'Órdenes según Instancia'!AD19)))</f>
        <v>-</v>
      </c>
      <c r="Q19" s="15" t="str">
        <f>IF('Órdenes según Instancia'!Y19=0,"-",IF('Órdenes según Instancia'!AD19=0,"-",('Órdenes según Instancia'!Y19/'Órdenes según Instancia'!AD19)))</f>
        <v>-</v>
      </c>
      <c r="R19" s="15">
        <f>IF('Órdenes según Instancia'!F19=0,"-",IF('Órdenes según Instancia'!AE19=0,"-",('Órdenes según Instancia'!F19/'Órdenes según Instancia'!AE19)))</f>
        <v>1</v>
      </c>
      <c r="S19" s="15" t="str">
        <f>IF('Órdenes según Instancia'!K19=0,"-",IF('Órdenes según Instancia'!AE19=0,"-",('Órdenes según Instancia'!K19/'Órdenes según Instancia'!AE19)))</f>
        <v>-</v>
      </c>
      <c r="T19" s="15" t="str">
        <f>IF('Órdenes según Instancia'!P19=0,"-",IF('Órdenes según Instancia'!AE19=0,"-",('Órdenes según Instancia'!P19/'Órdenes según Instancia'!AE19)))</f>
        <v>-</v>
      </c>
      <c r="U19" s="15" t="str">
        <f>IF('Órdenes según Instancia'!U19=0,"-",IF('Órdenes según Instancia'!AE19=0,"-",('Órdenes según Instancia'!U19/('Órdenes según Instancia'!AE19))))</f>
        <v>-</v>
      </c>
      <c r="V19" s="15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3" t="s">
        <v>242</v>
      </c>
      <c r="C20" s="15">
        <f>IF('Órdenes según Instancia'!C20=0,"-",IF('Órdenes según Instancia'!AB20=0,"-",('Órdenes según Instancia'!C20/'Órdenes según Instancia'!AB20)))</f>
        <v>0.61875000000000002</v>
      </c>
      <c r="D20" s="15">
        <f>IF('Órdenes según Instancia'!H20=0,"-",IF('Órdenes según Instancia'!AB20=0,"-",('Órdenes según Instancia'!H20/'Órdenes según Instancia'!AB20)))</f>
        <v>6.2500000000000003E-3</v>
      </c>
      <c r="E20" s="15">
        <f>IF('Órdenes según Instancia'!M20=0,"-",IF('Órdenes según Instancia'!AB20=0,"-",('Órdenes según Instancia'!M20/'Órdenes según Instancia'!AB20)))</f>
        <v>0.125</v>
      </c>
      <c r="F20" s="15">
        <f>IF('Órdenes según Instancia'!R20=0,"-",IF('Órdenes según Instancia'!AB20=0,"-",('Órdenes según Instancia'!R20/'Órdenes según Instancia'!AB20)))</f>
        <v>0.25</v>
      </c>
      <c r="G20" s="15" t="str">
        <f>IF('Órdenes según Instancia'!W20=0,"-",IF('Órdenes según Instancia'!AB20=0,"-",('Órdenes según Instancia'!W20/'Órdenes según Instancia'!AB20)))</f>
        <v>-</v>
      </c>
      <c r="H20" s="15">
        <f>IF('Órdenes según Instancia'!D20=0,"-",IF('Órdenes según Instancia'!AC20=0,"-",('Órdenes según Instancia'!D20/'Órdenes según Instancia'!AC20)))</f>
        <v>1</v>
      </c>
      <c r="I20" s="15" t="str">
        <f>IF('Órdenes según Instancia'!I20=0,"-",IF('Órdenes según Instancia'!AC20=0,"-",('Órdenes según Instancia'!I20/'Órdenes según Instancia'!AC20)))</f>
        <v>-</v>
      </c>
      <c r="J20" s="15" t="str">
        <f>IF('Órdenes según Instancia'!N20=0,"-",IF('Órdenes según Instancia'!AC20=0,"-",('Órdenes según Instancia'!N20/'Órdenes según Instancia'!AC20)))</f>
        <v>-</v>
      </c>
      <c r="K20" s="15" t="str">
        <f>IF('Órdenes según Instancia'!S20=0,"-",IF('Órdenes según Instancia'!AC20=0,"-",('Órdenes según Instancia'!S20/'Órdenes según Instancia'!AC20)))</f>
        <v>-</v>
      </c>
      <c r="L20" s="15" t="str">
        <f>IF('Órdenes según Instancia'!X20=0,"-",IF('Órdenes según Instancia'!AC20=0,"-",('Órdenes según Instancia'!X20/'Órdenes según Instancia'!AC20)))</f>
        <v>-</v>
      </c>
      <c r="M20" s="15">
        <f>IF('Órdenes según Instancia'!E20=0,"-",IF('Órdenes según Instancia'!AD20=0,"-",('Órdenes según Instancia'!E20/'Órdenes según Instancia'!AD20)))</f>
        <v>0.58333333333333337</v>
      </c>
      <c r="N20" s="15" t="str">
        <f>IF('Órdenes según Instancia'!J20=0,"-",IF('Órdenes según Instancia'!AD20=0,"-",('Órdenes según Instancia'!J20/'Órdenes según Instancia'!AD20)))</f>
        <v>-</v>
      </c>
      <c r="O20" s="15">
        <f>IF('Órdenes según Instancia'!O20=0,"-",IF('Órdenes según Instancia'!AD20=0,"-",('Órdenes según Instancia'!O20/'Órdenes según Instancia'!AD20)))</f>
        <v>0.1388888888888889</v>
      </c>
      <c r="P20" s="15">
        <f>IF('Órdenes según Instancia'!T20=0,"-",IF('Órdenes según Instancia'!AD20=0,"-",('Órdenes según Instancia'!T20/'Órdenes según Instancia'!AD20)))</f>
        <v>0.27777777777777779</v>
      </c>
      <c r="Q20" s="15" t="str">
        <f>IF('Órdenes según Instancia'!Y20=0,"-",IF('Órdenes según Instancia'!AD20=0,"-",('Órdenes según Instancia'!Y20/'Órdenes según Instancia'!AD20)))</f>
        <v>-</v>
      </c>
      <c r="R20" s="15">
        <f>IF('Órdenes según Instancia'!F20=0,"-",IF('Órdenes según Instancia'!AE20=0,"-",('Órdenes según Instancia'!F20/'Órdenes según Instancia'!AE20)))</f>
        <v>0.92307692307692313</v>
      </c>
      <c r="S20" s="15">
        <f>IF('Órdenes según Instancia'!K20=0,"-",IF('Órdenes según Instancia'!AE20=0,"-",('Órdenes según Instancia'!K20/'Órdenes según Instancia'!AE20)))</f>
        <v>7.6923076923076927E-2</v>
      </c>
      <c r="T20" s="15" t="str">
        <f>IF('Órdenes según Instancia'!P20=0,"-",IF('Órdenes según Instancia'!AE20=0,"-",('Órdenes según Instancia'!P20/'Órdenes según Instancia'!AE20)))</f>
        <v>-</v>
      </c>
      <c r="U20" s="15" t="str">
        <f>IF('Órdenes según Instancia'!U20=0,"-",IF('Órdenes según Instancia'!AE20=0,"-",('Órdenes según Instancia'!U20/('Órdenes según Instancia'!AE20))))</f>
        <v>-</v>
      </c>
      <c r="V20" s="15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3" t="s">
        <v>243</v>
      </c>
      <c r="C21" s="15">
        <f>IF('Órdenes según Instancia'!C21=0,"-",IF('Órdenes según Instancia'!AB21=0,"-",('Órdenes según Instancia'!C21/'Órdenes según Instancia'!AB21)))</f>
        <v>4.5454545454545456E-2</v>
      </c>
      <c r="D21" s="15">
        <f>IF('Órdenes según Instancia'!H21=0,"-",IF('Órdenes según Instancia'!AB21=0,"-",('Órdenes según Instancia'!H21/'Órdenes según Instancia'!AB21)))</f>
        <v>2.2727272727272728E-2</v>
      </c>
      <c r="E21" s="15">
        <f>IF('Órdenes según Instancia'!M21=0,"-",IF('Órdenes según Instancia'!AB21=0,"-",('Órdenes según Instancia'!M21/'Órdenes según Instancia'!AB21)))</f>
        <v>0.93181818181818177</v>
      </c>
      <c r="F21" s="15" t="str">
        <f>IF('Órdenes según Instancia'!R21=0,"-",IF('Órdenes según Instancia'!AB21=0,"-",('Órdenes según Instancia'!R21/'Órdenes según Instancia'!AB21)))</f>
        <v>-</v>
      </c>
      <c r="G21" s="15" t="str">
        <f>IF('Órdenes según Instancia'!W21=0,"-",IF('Órdenes según Instancia'!AB21=0,"-",('Órdenes según Instancia'!W21/'Órdenes según Instancia'!AB21)))</f>
        <v>-</v>
      </c>
      <c r="H21" s="15" t="str">
        <f>IF('Órdenes según Instancia'!D21=0,"-",IF('Órdenes según Instancia'!AC21=0,"-",('Órdenes según Instancia'!D21/'Órdenes según Instancia'!AC21)))</f>
        <v>-</v>
      </c>
      <c r="I21" s="15" t="str">
        <f>IF('Órdenes según Instancia'!I21=0,"-",IF('Órdenes según Instancia'!AC21=0,"-",('Órdenes según Instancia'!I21/'Órdenes según Instancia'!AC21)))</f>
        <v>-</v>
      </c>
      <c r="J21" s="15" t="str">
        <f>IF('Órdenes según Instancia'!N21=0,"-",IF('Órdenes según Instancia'!AC21=0,"-",('Órdenes según Instancia'!N21/'Órdenes según Instancia'!AC21)))</f>
        <v>-</v>
      </c>
      <c r="K21" s="15" t="str">
        <f>IF('Órdenes según Instancia'!S21=0,"-",IF('Órdenes según Instancia'!AC21=0,"-",('Órdenes según Instancia'!S21/'Órdenes según Instancia'!AC21)))</f>
        <v>-</v>
      </c>
      <c r="L21" s="15" t="str">
        <f>IF('Órdenes según Instancia'!X21=0,"-",IF('Órdenes según Instancia'!AC21=0,"-",('Órdenes según Instancia'!X21/'Órdenes según Instancia'!AC21)))</f>
        <v>-</v>
      </c>
      <c r="M21" s="15" t="str">
        <f>IF('Órdenes según Instancia'!E21=0,"-",IF('Órdenes según Instancia'!AD21=0,"-",('Órdenes según Instancia'!E21/'Órdenes según Instancia'!AD21)))</f>
        <v>-</v>
      </c>
      <c r="N21" s="15">
        <f>IF('Órdenes según Instancia'!J21=0,"-",IF('Órdenes según Instancia'!AD21=0,"-",('Órdenes según Instancia'!J21/'Órdenes según Instancia'!AD21)))</f>
        <v>2.5000000000000001E-2</v>
      </c>
      <c r="O21" s="15">
        <f>IF('Órdenes según Instancia'!O21=0,"-",IF('Órdenes según Instancia'!AD21=0,"-",('Órdenes según Instancia'!O21/'Órdenes según Instancia'!AD21)))</f>
        <v>0.97499999999999998</v>
      </c>
      <c r="P21" s="15" t="str">
        <f>IF('Órdenes según Instancia'!T21=0,"-",IF('Órdenes según Instancia'!AD21=0,"-",('Órdenes según Instancia'!T21/'Órdenes según Instancia'!AD21)))</f>
        <v>-</v>
      </c>
      <c r="Q21" s="15" t="str">
        <f>IF('Órdenes según Instancia'!Y21=0,"-",IF('Órdenes según Instancia'!AD21=0,"-",('Órdenes según Instancia'!Y21/'Órdenes según Instancia'!AD21)))</f>
        <v>-</v>
      </c>
      <c r="R21" s="15">
        <f>IF('Órdenes según Instancia'!F21=0,"-",IF('Órdenes según Instancia'!AE21=0,"-",('Órdenes según Instancia'!F21/'Órdenes según Instancia'!AE21)))</f>
        <v>0.5</v>
      </c>
      <c r="S21" s="15" t="str">
        <f>IF('Órdenes según Instancia'!K21=0,"-",IF('Órdenes según Instancia'!AE21=0,"-",('Órdenes según Instancia'!K21/'Órdenes según Instancia'!AE21)))</f>
        <v>-</v>
      </c>
      <c r="T21" s="15">
        <f>IF('Órdenes según Instancia'!P21=0,"-",IF('Órdenes según Instancia'!AE21=0,"-",('Órdenes según Instancia'!P21/'Órdenes según Instancia'!AE21)))</f>
        <v>0.5</v>
      </c>
      <c r="U21" s="15" t="str">
        <f>IF('Órdenes según Instancia'!U21=0,"-",IF('Órdenes según Instancia'!AE21=0,"-",('Órdenes según Instancia'!U21/('Órdenes según Instancia'!AE21))))</f>
        <v>-</v>
      </c>
      <c r="V21" s="15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>
        <f>IF('Órdenes según Instancia'!C24=0,"-",IF('Órdenes según Instancia'!AB24=0,"-",('Órdenes según Instancia'!C24/'Órdenes según Instancia'!AB24)))</f>
        <v>1</v>
      </c>
      <c r="D24" s="15" t="str">
        <f>IF('Órdenes según Instancia'!H24=0,"-",IF('Órdenes según Instancia'!AB24=0,"-",('Órdenes según Instancia'!H24/'Órdenes según Instancia'!AB24)))</f>
        <v>-</v>
      </c>
      <c r="E24" s="15" t="str">
        <f>IF('Órdenes según Instancia'!M24=0,"-",IF('Órdenes según Instancia'!AB24=0,"-",('Órdenes según Instancia'!M24/'Órdenes según Instancia'!AB24)))</f>
        <v>-</v>
      </c>
      <c r="F24" s="15" t="str">
        <f>IF('Órdenes según Instancia'!R24=0,"-",IF('Órdenes según Instancia'!AB24=0,"-",('Órdenes según Instancia'!R24/'Órdenes según Instancia'!AB24)))</f>
        <v>-</v>
      </c>
      <c r="G24" s="15" t="str">
        <f>IF('Órdenes según Instancia'!W24=0,"-",IF('Órdenes según Instancia'!AB24=0,"-",('Órdenes según Instancia'!W24/'Órdenes según Instancia'!AB24)))</f>
        <v>-</v>
      </c>
      <c r="H24" s="15" t="str">
        <f>IF('Órdenes según Instancia'!D24=0,"-",IF('Órdenes según Instancia'!AC24=0,"-",('Órdenes según Instancia'!D24/'Órdenes según Instancia'!AC24)))</f>
        <v>-</v>
      </c>
      <c r="I24" s="15" t="str">
        <f>IF('Órdenes según Instancia'!I24=0,"-",IF('Órdenes según Instancia'!AC24=0,"-",('Órdenes según Instancia'!I24/'Órdenes según Instancia'!AC24)))</f>
        <v>-</v>
      </c>
      <c r="J24" s="15" t="str">
        <f>IF('Órdenes según Instancia'!N24=0,"-",IF('Órdenes según Instancia'!AC24=0,"-",('Órdenes según Instancia'!N24/'Órdenes según Instancia'!AC24)))</f>
        <v>-</v>
      </c>
      <c r="K24" s="15" t="str">
        <f>IF('Órdenes según Instancia'!S24=0,"-",IF('Órdenes según Instancia'!AC24=0,"-",('Órdenes según Instancia'!S24/'Órdenes según Instancia'!AC24)))</f>
        <v>-</v>
      </c>
      <c r="L24" s="15" t="str">
        <f>IF('Órdenes según Instancia'!X24=0,"-",IF('Órdenes según Instancia'!AC24=0,"-",('Órdenes según Instancia'!X24/'Órdenes según Instancia'!AC24)))</f>
        <v>-</v>
      </c>
      <c r="M24" s="15" t="str">
        <f>IF('Órdenes según Instancia'!E24=0,"-",IF('Órdenes según Instancia'!AD24=0,"-",('Órdenes según Instancia'!E24/'Órdenes según Instancia'!AD24)))</f>
        <v>-</v>
      </c>
      <c r="N24" s="15" t="str">
        <f>IF('Órdenes según Instancia'!J24=0,"-",IF('Órdenes según Instancia'!AD24=0,"-",('Órdenes según Instancia'!J24/'Órdenes según Instancia'!AD24)))</f>
        <v>-</v>
      </c>
      <c r="O24" s="15" t="str">
        <f>IF('Órdenes según Instancia'!O24=0,"-",IF('Órdenes según Instancia'!AD24=0,"-",('Órdenes según Instancia'!O24/'Órdenes según Instancia'!AD24)))</f>
        <v>-</v>
      </c>
      <c r="P24" s="15" t="str">
        <f>IF('Órdenes según Instancia'!T24=0,"-",IF('Órdenes según Instancia'!AD24=0,"-",('Órdenes según Instancia'!T24/'Órdenes según Instancia'!AD24)))</f>
        <v>-</v>
      </c>
      <c r="Q24" s="15" t="str">
        <f>IF('Órdenes según Instancia'!Y24=0,"-",IF('Órdenes según Instancia'!AD24=0,"-",('Órdenes según Instancia'!Y24/'Órdenes según Instancia'!AD24)))</f>
        <v>-</v>
      </c>
      <c r="R24" s="15">
        <f>IF('Órdenes según Instancia'!F24=0,"-",IF('Órdenes según Instancia'!AE24=0,"-",('Órdenes según Instancia'!F24/'Órdenes según Instancia'!AE24)))</f>
        <v>1</v>
      </c>
      <c r="S24" s="15" t="str">
        <f>IF('Órdenes según Instancia'!K24=0,"-",IF('Órdenes según Instancia'!AE24=0,"-",('Órdenes según Instancia'!K24/'Órdenes según Instancia'!AE24)))</f>
        <v>-</v>
      </c>
      <c r="T24" s="15" t="str">
        <f>IF('Órdenes según Instancia'!P24=0,"-",IF('Órdenes según Instancia'!AE24=0,"-",('Órdenes según Instancia'!P24/'Órdenes según Instancia'!AE24)))</f>
        <v>-</v>
      </c>
      <c r="U24" s="15" t="str">
        <f>IF('Órdenes según Instancia'!U24=0,"-",IF('Órdenes según Instancia'!AE24=0,"-",('Órdenes según Instancia'!U24/('Órdenes según Instancia'!AE24))))</f>
        <v>-</v>
      </c>
      <c r="V24" s="15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3" t="s">
        <v>246</v>
      </c>
      <c r="C25" s="15">
        <f>IF('Órdenes según Instancia'!C25=0,"-",IF('Órdenes según Instancia'!AB25=0,"-",('Órdenes según Instancia'!C25/'Órdenes según Instancia'!AB25)))</f>
        <v>1</v>
      </c>
      <c r="D25" s="15" t="str">
        <f>IF('Órdenes según Instancia'!H25=0,"-",IF('Órdenes según Instancia'!AB25=0,"-",('Órdenes según Instancia'!H25/'Órdenes según Instancia'!AB25)))</f>
        <v>-</v>
      </c>
      <c r="E25" s="15" t="str">
        <f>IF('Órdenes según Instancia'!M25=0,"-",IF('Órdenes según Instancia'!AB25=0,"-",('Órdenes según Instancia'!M25/'Órdenes según Instancia'!AB25)))</f>
        <v>-</v>
      </c>
      <c r="F25" s="15" t="str">
        <f>IF('Órdenes según Instancia'!R25=0,"-",IF('Órdenes según Instancia'!AB25=0,"-",('Órdenes según Instancia'!R25/'Órdenes según Instancia'!AB25)))</f>
        <v>-</v>
      </c>
      <c r="G25" s="15" t="str">
        <f>IF('Órdenes según Instancia'!W25=0,"-",IF('Órdenes según Instancia'!AB25=0,"-",('Órdenes según Instancia'!W25/'Órdenes según Instancia'!AB25)))</f>
        <v>-</v>
      </c>
      <c r="H25" s="15" t="str">
        <f>IF('Órdenes según Instancia'!D25=0,"-",IF('Órdenes según Instancia'!AC25=0,"-",('Órdenes según Instancia'!D25/'Órdenes según Instancia'!AC25)))</f>
        <v>-</v>
      </c>
      <c r="I25" s="15" t="str">
        <f>IF('Órdenes según Instancia'!I25=0,"-",IF('Órdenes según Instancia'!AC25=0,"-",('Órdenes según Instancia'!I25/'Órdenes según Instancia'!AC25)))</f>
        <v>-</v>
      </c>
      <c r="J25" s="15" t="str">
        <f>IF('Órdenes según Instancia'!N25=0,"-",IF('Órdenes según Instancia'!AC25=0,"-",('Órdenes según Instancia'!N25/'Órdenes según Instancia'!AC25)))</f>
        <v>-</v>
      </c>
      <c r="K25" s="15" t="str">
        <f>IF('Órdenes según Instancia'!S25=0,"-",IF('Órdenes según Instancia'!AC25=0,"-",('Órdenes según Instancia'!S25/'Órdenes según Instancia'!AC25)))</f>
        <v>-</v>
      </c>
      <c r="L25" s="15" t="str">
        <f>IF('Órdenes según Instancia'!X25=0,"-",IF('Órdenes según Instancia'!AC25=0,"-",('Órdenes según Instancia'!X25/'Órdenes según Instancia'!AC25)))</f>
        <v>-</v>
      </c>
      <c r="M25" s="15">
        <f>IF('Órdenes según Instancia'!E25=0,"-",IF('Órdenes según Instancia'!AD25=0,"-",('Órdenes según Instancia'!E25/'Órdenes según Instancia'!AD25)))</f>
        <v>1</v>
      </c>
      <c r="N25" s="15" t="str">
        <f>IF('Órdenes según Instancia'!J25=0,"-",IF('Órdenes según Instancia'!AD25=0,"-",('Órdenes según Instancia'!J25/'Órdenes según Instancia'!AD25)))</f>
        <v>-</v>
      </c>
      <c r="O25" s="15" t="str">
        <f>IF('Órdenes según Instancia'!O25=0,"-",IF('Órdenes según Instancia'!AD25=0,"-",('Órdenes según Instancia'!O25/'Órdenes según Instancia'!AD25)))</f>
        <v>-</v>
      </c>
      <c r="P25" s="15" t="str">
        <f>IF('Órdenes según Instancia'!T25=0,"-",IF('Órdenes según Instancia'!AD25=0,"-",('Órdenes según Instancia'!T25/'Órdenes según Instancia'!AD25)))</f>
        <v>-</v>
      </c>
      <c r="Q25" s="15" t="str">
        <f>IF('Órdenes según Instancia'!Y25=0,"-",IF('Órdenes según Instancia'!AD25=0,"-",('Órdenes según Instancia'!Y25/'Órdenes según Instancia'!AD25)))</f>
        <v>-</v>
      </c>
      <c r="R25" s="15">
        <f>IF('Órdenes según Instancia'!F25=0,"-",IF('Órdenes según Instancia'!AE25=0,"-",('Órdenes según Instancia'!F25/'Órdenes según Instancia'!AE25)))</f>
        <v>1</v>
      </c>
      <c r="S25" s="15" t="str">
        <f>IF('Órdenes según Instancia'!K25=0,"-",IF('Órdenes según Instancia'!AE25=0,"-",('Órdenes según Instancia'!K25/'Órdenes según Instancia'!AE25)))</f>
        <v>-</v>
      </c>
      <c r="T25" s="15" t="str">
        <f>IF('Órdenes según Instancia'!P25=0,"-",IF('Órdenes según Instancia'!AE25=0,"-",('Órdenes según Instancia'!P25/'Órdenes según Instancia'!AE25)))</f>
        <v>-</v>
      </c>
      <c r="U25" s="15" t="str">
        <f>IF('Órdenes según Instancia'!U25=0,"-",IF('Órdenes según Instancia'!AE25=0,"-",('Órdenes según Instancia'!U25/('Órdenes según Instancia'!AE25))))</f>
        <v>-</v>
      </c>
      <c r="V25" s="15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248</v>
      </c>
      <c r="C26" s="15">
        <f>IF('Órdenes según Instancia'!C26=0,"-",IF('Órdenes según Instancia'!AB26=0,"-",('Órdenes según Instancia'!C26/'Órdenes según Instancia'!AB26)))</f>
        <v>0.96969696969696972</v>
      </c>
      <c r="D26" s="15" t="str">
        <f>IF('Órdenes según Instancia'!H26=0,"-",IF('Órdenes según Instancia'!AB26=0,"-",('Órdenes según Instancia'!H26/'Órdenes según Instancia'!AB26)))</f>
        <v>-</v>
      </c>
      <c r="E26" s="15">
        <f>IF('Órdenes según Instancia'!M26=0,"-",IF('Órdenes según Instancia'!AB26=0,"-",('Órdenes según Instancia'!M26/'Órdenes según Instancia'!AB26)))</f>
        <v>3.0303030303030304E-2</v>
      </c>
      <c r="F26" s="15" t="str">
        <f>IF('Órdenes según Instancia'!R26=0,"-",IF('Órdenes según Instancia'!AB26=0,"-",('Órdenes según Instancia'!R26/'Órdenes según Instancia'!AB26)))</f>
        <v>-</v>
      </c>
      <c r="G26" s="15" t="str">
        <f>IF('Órdenes según Instancia'!W26=0,"-",IF('Órdenes según Instancia'!AB26=0,"-",('Órdenes según Instancia'!W26/'Órdenes según Instancia'!AB26)))</f>
        <v>-</v>
      </c>
      <c r="H26" s="15" t="str">
        <f>IF('Órdenes según Instancia'!D26=0,"-",IF('Órdenes según Instancia'!AC26=0,"-",('Órdenes según Instancia'!D26/'Órdenes según Instancia'!AC26)))</f>
        <v>-</v>
      </c>
      <c r="I26" s="15" t="str">
        <f>IF('Órdenes según Instancia'!I26=0,"-",IF('Órdenes según Instancia'!AC26=0,"-",('Órdenes según Instancia'!I26/'Órdenes según Instancia'!AC26)))</f>
        <v>-</v>
      </c>
      <c r="J26" s="15" t="str">
        <f>IF('Órdenes según Instancia'!N26=0,"-",IF('Órdenes según Instancia'!AC26=0,"-",('Órdenes según Instancia'!N26/'Órdenes según Instancia'!AC26)))</f>
        <v>-</v>
      </c>
      <c r="K26" s="15" t="str">
        <f>IF('Órdenes según Instancia'!S26=0,"-",IF('Órdenes según Instancia'!AC26=0,"-",('Órdenes según Instancia'!S26/'Órdenes según Instancia'!AC26)))</f>
        <v>-</v>
      </c>
      <c r="L26" s="15" t="str">
        <f>IF('Órdenes según Instancia'!X26=0,"-",IF('Órdenes según Instancia'!AC26=0,"-",('Órdenes según Instancia'!X26/'Órdenes según Instancia'!AC26)))</f>
        <v>-</v>
      </c>
      <c r="M26" s="15">
        <f>IF('Órdenes según Instancia'!E26=0,"-",IF('Órdenes según Instancia'!AD26=0,"-",('Órdenes según Instancia'!E26/'Órdenes según Instancia'!AD26)))</f>
        <v>0.95833333333333337</v>
      </c>
      <c r="N26" s="15" t="str">
        <f>IF('Órdenes según Instancia'!J26=0,"-",IF('Órdenes según Instancia'!AD26=0,"-",('Órdenes según Instancia'!J26/'Órdenes según Instancia'!AD26)))</f>
        <v>-</v>
      </c>
      <c r="O26" s="15">
        <f>IF('Órdenes según Instancia'!O26=0,"-",IF('Órdenes según Instancia'!AD26=0,"-",('Órdenes según Instancia'!O26/'Órdenes según Instancia'!AD26)))</f>
        <v>4.1666666666666664E-2</v>
      </c>
      <c r="P26" s="15" t="str">
        <f>IF('Órdenes según Instancia'!T26=0,"-",IF('Órdenes según Instancia'!AD26=0,"-",('Órdenes según Instancia'!T26/'Órdenes según Instancia'!AD26)))</f>
        <v>-</v>
      </c>
      <c r="Q26" s="15" t="str">
        <f>IF('Órdenes según Instancia'!Y26=0,"-",IF('Órdenes según Instancia'!AD26=0,"-",('Órdenes según Instancia'!Y26/'Órdenes según Instancia'!AD26)))</f>
        <v>-</v>
      </c>
      <c r="R26" s="15">
        <f>IF('Órdenes según Instancia'!F26=0,"-",IF('Órdenes según Instancia'!AE26=0,"-",('Órdenes según Instancia'!F26/'Órdenes según Instancia'!AE26)))</f>
        <v>1</v>
      </c>
      <c r="S26" s="15" t="str">
        <f>IF('Órdenes según Instancia'!K26=0,"-",IF('Órdenes según Instancia'!AE26=0,"-",('Órdenes según Instancia'!K26/'Órdenes según Instancia'!AE26)))</f>
        <v>-</v>
      </c>
      <c r="T26" s="15" t="str">
        <f>IF('Órdenes según Instancia'!P26=0,"-",IF('Órdenes según Instancia'!AE26=0,"-",('Órdenes según Instancia'!P26/'Órdenes según Instancia'!AE26)))</f>
        <v>-</v>
      </c>
      <c r="U26" s="15" t="str">
        <f>IF('Órdenes según Instancia'!U26=0,"-",IF('Órdenes según Instancia'!AE26=0,"-",('Órdenes según Instancia'!U26/('Órdenes según Instancia'!AE26))))</f>
        <v>-</v>
      </c>
      <c r="V26" s="15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5" t="s">
        <v>244</v>
      </c>
      <c r="C27" s="15">
        <f>IF('Órdenes según Instancia'!C27=0,"-",IF('Órdenes según Instancia'!AB27=0,"-",('Órdenes según Instancia'!C27/'Órdenes según Instancia'!AB27)))</f>
        <v>0.9349112426035503</v>
      </c>
      <c r="D27" s="15" t="str">
        <f>IF('Órdenes según Instancia'!H27=0,"-",IF('Órdenes según Instancia'!AB27=0,"-",('Órdenes según Instancia'!H27/'Órdenes según Instancia'!AB27)))</f>
        <v>-</v>
      </c>
      <c r="E27" s="15">
        <f>IF('Órdenes según Instancia'!M27=0,"-",IF('Órdenes según Instancia'!AB27=0,"-",('Órdenes según Instancia'!M27/'Órdenes según Instancia'!AB27)))</f>
        <v>6.5088757396449703E-2</v>
      </c>
      <c r="F27" s="15" t="str">
        <f>IF('Órdenes según Instancia'!R27=0,"-",IF('Órdenes según Instancia'!AB27=0,"-",('Órdenes según Instancia'!R27/'Órdenes según Instancia'!AB27)))</f>
        <v>-</v>
      </c>
      <c r="G27" s="15" t="str">
        <f>IF('Órdenes según Instancia'!W27=0,"-",IF('Órdenes según Instancia'!AB27=0,"-",('Órdenes según Instancia'!W27/'Órdenes según Instancia'!AB27)))</f>
        <v>-</v>
      </c>
      <c r="H27" s="15" t="str">
        <f>IF('Órdenes según Instancia'!D27=0,"-",IF('Órdenes según Instancia'!AC27=0,"-",('Órdenes según Instancia'!D27/'Órdenes según Instancia'!AC27)))</f>
        <v>-</v>
      </c>
      <c r="I27" s="15" t="str">
        <f>IF('Órdenes según Instancia'!I27=0,"-",IF('Órdenes según Instancia'!AC27=0,"-",('Órdenes según Instancia'!I27/'Órdenes según Instancia'!AC27)))</f>
        <v>-</v>
      </c>
      <c r="J27" s="15" t="str">
        <f>IF('Órdenes según Instancia'!N27=0,"-",IF('Órdenes según Instancia'!AC27=0,"-",('Órdenes según Instancia'!N27/'Órdenes según Instancia'!AC27)))</f>
        <v>-</v>
      </c>
      <c r="K27" s="15" t="str">
        <f>IF('Órdenes según Instancia'!S27=0,"-",IF('Órdenes según Instancia'!AC27=0,"-",('Órdenes según Instancia'!S27/'Órdenes según Instancia'!AC27)))</f>
        <v>-</v>
      </c>
      <c r="L27" s="15" t="str">
        <f>IF('Órdenes según Instancia'!X27=0,"-",IF('Órdenes según Instancia'!AC27=0,"-",('Órdenes según Instancia'!X27/'Órdenes según Instancia'!AC27)))</f>
        <v>-</v>
      </c>
      <c r="M27" s="15">
        <f>IF('Órdenes según Instancia'!E27=0,"-",IF('Órdenes según Instancia'!AD27=0,"-",('Órdenes según Instancia'!E27/'Órdenes según Instancia'!AD27)))</f>
        <v>0.86904761904761907</v>
      </c>
      <c r="N27" s="15" t="str">
        <f>IF('Órdenes según Instancia'!J27=0,"-",IF('Órdenes según Instancia'!AD27=0,"-",('Órdenes según Instancia'!J27/'Órdenes según Instancia'!AD27)))</f>
        <v>-</v>
      </c>
      <c r="O27" s="15">
        <f>IF('Órdenes según Instancia'!O27=0,"-",IF('Órdenes según Instancia'!AD27=0,"-",('Órdenes según Instancia'!O27/'Órdenes según Instancia'!AD27)))</f>
        <v>0.13095238095238096</v>
      </c>
      <c r="P27" s="15" t="str">
        <f>IF('Órdenes según Instancia'!T27=0,"-",IF('Órdenes según Instancia'!AD27=0,"-",('Órdenes según Instancia'!T27/'Órdenes según Instancia'!AD27)))</f>
        <v>-</v>
      </c>
      <c r="Q27" s="15" t="str">
        <f>IF('Órdenes según Instancia'!Y27=0,"-",IF('Órdenes según Instancia'!AD27=0,"-",('Órdenes según Instancia'!Y27/'Órdenes según Instancia'!AD27)))</f>
        <v>-</v>
      </c>
      <c r="R27" s="15">
        <f>IF('Órdenes según Instancia'!F27=0,"-",IF('Órdenes según Instancia'!AE27=0,"-",('Órdenes según Instancia'!F27/'Órdenes según Instancia'!AE27)))</f>
        <v>1</v>
      </c>
      <c r="S27" s="15" t="str">
        <f>IF('Órdenes según Instancia'!K27=0,"-",IF('Órdenes según Instancia'!AE27=0,"-",('Órdenes según Instancia'!K27/'Órdenes según Instancia'!AE27)))</f>
        <v>-</v>
      </c>
      <c r="T27" s="15" t="str">
        <f>IF('Órdenes según Instancia'!P27=0,"-",IF('Órdenes según Instancia'!AE27=0,"-",('Órdenes según Instancia'!P27/'Órdenes según Instancia'!AE27)))</f>
        <v>-</v>
      </c>
      <c r="U27" s="15" t="str">
        <f>IF('Órdenes según Instancia'!U27=0,"-",IF('Órdenes según Instancia'!AE27=0,"-",('Órdenes según Instancia'!U27/('Órdenes según Instancia'!AE27))))</f>
        <v>-</v>
      </c>
      <c r="V27" s="15" t="str">
        <f>IF('Órdenes según Instancia'!Z27=0,"-",IF('Órdenes según Instancia'!AE27=0,"-",('Órdenes según Instancia'!Z27/'Órdenes según Instancia'!AE27)))</f>
        <v>-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80" t="s">
        <v>196</v>
      </c>
      <c r="D10" s="80"/>
      <c r="E10" s="80" t="s">
        <v>179</v>
      </c>
      <c r="F10" s="80"/>
      <c r="G10" s="80" t="s">
        <v>180</v>
      </c>
      <c r="H10" s="80"/>
      <c r="I10" s="80" t="s">
        <v>197</v>
      </c>
      <c r="J10" s="80"/>
      <c r="K10" s="80" t="s">
        <v>198</v>
      </c>
      <c r="L10" s="80"/>
      <c r="M10" s="80" t="s">
        <v>181</v>
      </c>
      <c r="N10" s="80"/>
      <c r="O10" s="80" t="s">
        <v>182</v>
      </c>
      <c r="P10" s="80"/>
      <c r="Q10" s="80" t="s">
        <v>183</v>
      </c>
      <c r="R10" s="80"/>
      <c r="S10" s="80" t="s">
        <v>199</v>
      </c>
      <c r="T10" s="80"/>
      <c r="U10" s="80" t="s">
        <v>184</v>
      </c>
      <c r="V10" s="80"/>
      <c r="W10" s="80" t="s">
        <v>200</v>
      </c>
      <c r="X10" s="80"/>
      <c r="Y10" s="80" t="s">
        <v>201</v>
      </c>
      <c r="Z10" s="80"/>
      <c r="AA10" s="80" t="s">
        <v>202</v>
      </c>
      <c r="AB10" s="80"/>
      <c r="AC10" s="80" t="s">
        <v>203</v>
      </c>
      <c r="AD10" s="80"/>
      <c r="AE10" s="80" t="s">
        <v>204</v>
      </c>
      <c r="AF10" s="80"/>
      <c r="AG10" s="80" t="s">
        <v>185</v>
      </c>
      <c r="AH10" s="80"/>
      <c r="AI10" s="80" t="s">
        <v>186</v>
      </c>
      <c r="AJ10" s="80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0</v>
      </c>
      <c r="F13" s="28">
        <v>0</v>
      </c>
      <c r="G13" s="28">
        <v>6</v>
      </c>
      <c r="H13" s="28">
        <v>2</v>
      </c>
      <c r="I13" s="28">
        <v>6</v>
      </c>
      <c r="J13" s="28">
        <v>2</v>
      </c>
      <c r="K13" s="28">
        <v>3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15</v>
      </c>
      <c r="R13" s="28">
        <v>4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4</v>
      </c>
      <c r="AD13" s="28">
        <v>0</v>
      </c>
      <c r="AE13" s="28">
        <v>0</v>
      </c>
      <c r="AF13" s="28">
        <v>0</v>
      </c>
      <c r="AG13" s="28">
        <v>4</v>
      </c>
      <c r="AH13" s="28">
        <v>0</v>
      </c>
      <c r="AI13" s="28">
        <v>8</v>
      </c>
      <c r="AJ13" s="28">
        <v>0</v>
      </c>
    </row>
    <row r="14" spans="2:36" ht="20.100000000000001" customHeight="1" thickBot="1" x14ac:dyDescent="0.25">
      <c r="B14" s="3" t="s">
        <v>238</v>
      </c>
      <c r="C14" s="28">
        <v>0</v>
      </c>
      <c r="D14" s="28">
        <v>0</v>
      </c>
      <c r="E14" s="28">
        <v>0</v>
      </c>
      <c r="F14" s="28">
        <v>0</v>
      </c>
      <c r="G14" s="28">
        <v>1</v>
      </c>
      <c r="H14" s="28">
        <v>8</v>
      </c>
      <c r="I14" s="28">
        <v>1</v>
      </c>
      <c r="J14" s="28">
        <v>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</v>
      </c>
      <c r="R14" s="28">
        <v>16</v>
      </c>
      <c r="S14" s="28">
        <v>0</v>
      </c>
      <c r="T14" s="28">
        <v>0</v>
      </c>
      <c r="U14" s="28">
        <v>1</v>
      </c>
      <c r="V14" s="28">
        <v>0</v>
      </c>
      <c r="W14" s="28">
        <v>1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1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3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3</v>
      </c>
      <c r="D15" s="28">
        <v>13</v>
      </c>
      <c r="E15" s="28">
        <v>38</v>
      </c>
      <c r="F15" s="28">
        <v>0</v>
      </c>
      <c r="G15" s="28">
        <v>100</v>
      </c>
      <c r="H15" s="28">
        <v>37</v>
      </c>
      <c r="I15" s="28">
        <v>68</v>
      </c>
      <c r="J15" s="28">
        <v>36</v>
      </c>
      <c r="K15" s="28">
        <v>2</v>
      </c>
      <c r="L15" s="28">
        <v>0</v>
      </c>
      <c r="M15" s="28">
        <v>29</v>
      </c>
      <c r="N15" s="28">
        <v>19</v>
      </c>
      <c r="O15" s="28">
        <v>45</v>
      </c>
      <c r="P15" s="28">
        <v>12</v>
      </c>
      <c r="Q15" s="28">
        <v>285</v>
      </c>
      <c r="R15" s="28">
        <v>117</v>
      </c>
      <c r="S15" s="28">
        <v>13</v>
      </c>
      <c r="T15" s="28">
        <v>1</v>
      </c>
      <c r="U15" s="28">
        <v>0</v>
      </c>
      <c r="V15" s="28">
        <v>0</v>
      </c>
      <c r="W15" s="28">
        <v>7</v>
      </c>
      <c r="X15" s="28">
        <v>1</v>
      </c>
      <c r="Y15" s="28">
        <v>0</v>
      </c>
      <c r="Z15" s="28">
        <v>0</v>
      </c>
      <c r="AA15" s="28">
        <v>0</v>
      </c>
      <c r="AB15" s="28">
        <v>0</v>
      </c>
      <c r="AC15" s="28">
        <v>12</v>
      </c>
      <c r="AD15" s="28">
        <v>1</v>
      </c>
      <c r="AE15" s="28">
        <v>0</v>
      </c>
      <c r="AF15" s="28">
        <v>0</v>
      </c>
      <c r="AG15" s="28">
        <v>9</v>
      </c>
      <c r="AH15" s="28">
        <v>3</v>
      </c>
      <c r="AI15" s="28">
        <v>41</v>
      </c>
      <c r="AJ15" s="28">
        <v>6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7</v>
      </c>
      <c r="H19" s="28">
        <v>0</v>
      </c>
      <c r="I19" s="28">
        <v>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14</v>
      </c>
      <c r="R19" s="28">
        <v>0</v>
      </c>
      <c r="S19" s="28">
        <v>0</v>
      </c>
      <c r="T19" s="28">
        <v>3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7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10</v>
      </c>
    </row>
    <row r="20" spans="2:36" ht="20.100000000000001" customHeight="1" thickBot="1" x14ac:dyDescent="0.25">
      <c r="B20" s="3" t="s">
        <v>242</v>
      </c>
      <c r="C20" s="28">
        <v>2</v>
      </c>
      <c r="D20" s="28">
        <v>2</v>
      </c>
      <c r="E20" s="28">
        <v>0</v>
      </c>
      <c r="F20" s="28">
        <v>1</v>
      </c>
      <c r="G20" s="28">
        <v>78</v>
      </c>
      <c r="H20" s="28">
        <v>49</v>
      </c>
      <c r="I20" s="28">
        <v>78</v>
      </c>
      <c r="J20" s="28">
        <v>49</v>
      </c>
      <c r="K20" s="28">
        <v>13</v>
      </c>
      <c r="L20" s="28">
        <v>3</v>
      </c>
      <c r="M20" s="28">
        <v>24</v>
      </c>
      <c r="N20" s="28">
        <v>0</v>
      </c>
      <c r="O20" s="28">
        <v>5</v>
      </c>
      <c r="P20" s="28">
        <v>1</v>
      </c>
      <c r="Q20" s="28">
        <v>200</v>
      </c>
      <c r="R20" s="28">
        <v>105</v>
      </c>
      <c r="S20" s="28">
        <v>31</v>
      </c>
      <c r="T20" s="28">
        <v>0</v>
      </c>
      <c r="U20" s="28">
        <v>0</v>
      </c>
      <c r="V20" s="28">
        <v>0</v>
      </c>
      <c r="W20" s="28">
        <v>6</v>
      </c>
      <c r="X20" s="28">
        <v>0</v>
      </c>
      <c r="Y20" s="28">
        <v>1</v>
      </c>
      <c r="Z20" s="28">
        <v>0</v>
      </c>
      <c r="AA20" s="28">
        <v>23</v>
      </c>
      <c r="AB20" s="28">
        <v>0</v>
      </c>
      <c r="AC20" s="28">
        <v>43</v>
      </c>
      <c r="AD20" s="28">
        <v>0</v>
      </c>
      <c r="AE20" s="28">
        <v>0</v>
      </c>
      <c r="AF20" s="28">
        <v>0</v>
      </c>
      <c r="AG20" s="28">
        <v>18</v>
      </c>
      <c r="AH20" s="28">
        <v>0</v>
      </c>
      <c r="AI20" s="28">
        <v>122</v>
      </c>
      <c r="AJ20" s="28">
        <v>0</v>
      </c>
    </row>
    <row r="21" spans="2:36" ht="20.100000000000001" customHeight="1" thickBot="1" x14ac:dyDescent="0.25">
      <c r="B21" s="3" t="s">
        <v>243</v>
      </c>
      <c r="C21" s="28">
        <v>0</v>
      </c>
      <c r="D21" s="28">
        <v>0</v>
      </c>
      <c r="E21" s="28">
        <v>34</v>
      </c>
      <c r="F21" s="28">
        <v>0</v>
      </c>
      <c r="G21" s="28">
        <v>40</v>
      </c>
      <c r="H21" s="28">
        <v>0</v>
      </c>
      <c r="I21" s="28">
        <v>40</v>
      </c>
      <c r="J21" s="28">
        <v>0</v>
      </c>
      <c r="K21" s="28">
        <v>1</v>
      </c>
      <c r="L21" s="28">
        <v>0</v>
      </c>
      <c r="M21" s="28">
        <v>24</v>
      </c>
      <c r="N21" s="28">
        <v>0</v>
      </c>
      <c r="O21" s="28">
        <v>0</v>
      </c>
      <c r="P21" s="28">
        <v>0</v>
      </c>
      <c r="Q21" s="28">
        <v>139</v>
      </c>
      <c r="R21" s="28">
        <v>0</v>
      </c>
      <c r="S21" s="28">
        <v>5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5</v>
      </c>
      <c r="AD21" s="28">
        <v>0</v>
      </c>
      <c r="AE21" s="28">
        <v>0</v>
      </c>
      <c r="AF21" s="28">
        <v>0</v>
      </c>
      <c r="AG21" s="28">
        <v>5</v>
      </c>
      <c r="AH21" s="28">
        <v>0</v>
      </c>
      <c r="AI21" s="28">
        <v>15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2</v>
      </c>
      <c r="I25" s="28">
        <v>0</v>
      </c>
      <c r="J25" s="28">
        <v>2</v>
      </c>
      <c r="K25" s="28">
        <v>0</v>
      </c>
      <c r="L25" s="28">
        <v>0</v>
      </c>
      <c r="M25" s="28">
        <v>0</v>
      </c>
      <c r="N25" s="28">
        <v>2</v>
      </c>
      <c r="O25" s="28">
        <v>0</v>
      </c>
      <c r="P25" s="28">
        <v>0</v>
      </c>
      <c r="Q25" s="28">
        <v>0</v>
      </c>
      <c r="R25" s="28">
        <v>6</v>
      </c>
      <c r="S25" s="28">
        <v>1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1</v>
      </c>
      <c r="AD25" s="28">
        <v>0</v>
      </c>
      <c r="AE25" s="28">
        <v>0</v>
      </c>
      <c r="AF25" s="28">
        <v>0</v>
      </c>
      <c r="AG25" s="28">
        <v>1</v>
      </c>
      <c r="AH25" s="28">
        <v>0</v>
      </c>
      <c r="AI25" s="28">
        <v>3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0</v>
      </c>
      <c r="D26" s="28">
        <v>2</v>
      </c>
      <c r="E26" s="28">
        <v>0</v>
      </c>
      <c r="F26" s="28">
        <v>0</v>
      </c>
      <c r="G26" s="28">
        <v>20</v>
      </c>
      <c r="H26" s="28">
        <v>0</v>
      </c>
      <c r="I26" s="28">
        <v>18</v>
      </c>
      <c r="J26" s="28">
        <v>0</v>
      </c>
      <c r="K26" s="28">
        <v>0</v>
      </c>
      <c r="L26" s="28">
        <v>0</v>
      </c>
      <c r="M26" s="28">
        <v>3</v>
      </c>
      <c r="N26" s="28">
        <v>0</v>
      </c>
      <c r="O26" s="28">
        <v>2</v>
      </c>
      <c r="P26" s="28">
        <v>0</v>
      </c>
      <c r="Q26" s="28">
        <v>43</v>
      </c>
      <c r="R26" s="28">
        <v>2</v>
      </c>
      <c r="S26" s="28">
        <v>1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1</v>
      </c>
      <c r="AD26" s="28">
        <v>0</v>
      </c>
      <c r="AE26" s="28">
        <v>0</v>
      </c>
      <c r="AF26" s="28">
        <v>0</v>
      </c>
      <c r="AG26" s="28">
        <v>1</v>
      </c>
      <c r="AH26" s="28">
        <v>0</v>
      </c>
      <c r="AI26" s="28">
        <v>3</v>
      </c>
      <c r="AJ26" s="28">
        <v>0</v>
      </c>
    </row>
    <row r="27" spans="2:36" ht="20.100000000000001" customHeight="1" thickBot="1" x14ac:dyDescent="0.25">
      <c r="B27" s="5" t="s">
        <v>244</v>
      </c>
      <c r="C27" s="63">
        <v>2</v>
      </c>
      <c r="D27" s="63">
        <v>2</v>
      </c>
      <c r="E27" s="63">
        <v>4</v>
      </c>
      <c r="F27" s="63">
        <v>0</v>
      </c>
      <c r="G27" s="63">
        <v>60</v>
      </c>
      <c r="H27" s="63">
        <v>21</v>
      </c>
      <c r="I27" s="63">
        <v>60</v>
      </c>
      <c r="J27" s="63">
        <v>12</v>
      </c>
      <c r="K27" s="63">
        <v>17</v>
      </c>
      <c r="L27" s="63">
        <v>0</v>
      </c>
      <c r="M27" s="63">
        <v>27</v>
      </c>
      <c r="N27" s="63">
        <v>0</v>
      </c>
      <c r="O27" s="63">
        <v>24</v>
      </c>
      <c r="P27" s="63">
        <v>0</v>
      </c>
      <c r="Q27" s="63">
        <v>194</v>
      </c>
      <c r="R27" s="63">
        <v>35</v>
      </c>
      <c r="S27" s="63">
        <v>14</v>
      </c>
      <c r="T27" s="63">
        <v>0</v>
      </c>
      <c r="U27" s="63">
        <v>5</v>
      </c>
      <c r="V27" s="63">
        <v>0</v>
      </c>
      <c r="W27" s="63">
        <v>3</v>
      </c>
      <c r="X27" s="63">
        <v>0</v>
      </c>
      <c r="Y27" s="63">
        <v>0</v>
      </c>
      <c r="Z27" s="63">
        <v>0</v>
      </c>
      <c r="AA27" s="63">
        <v>7</v>
      </c>
      <c r="AB27" s="63">
        <v>0</v>
      </c>
      <c r="AC27" s="63">
        <v>21</v>
      </c>
      <c r="AD27" s="63">
        <v>3</v>
      </c>
      <c r="AE27" s="63">
        <v>0</v>
      </c>
      <c r="AF27" s="63">
        <v>0</v>
      </c>
      <c r="AG27" s="63">
        <v>7</v>
      </c>
      <c r="AH27" s="63">
        <v>5</v>
      </c>
      <c r="AI27" s="63">
        <v>2</v>
      </c>
      <c r="AJ27" s="63">
        <v>8</v>
      </c>
    </row>
  </sheetData>
  <mergeCells count="17"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  <mergeCell ref="M10:N10"/>
    <mergeCell ref="O10:P10"/>
    <mergeCell ref="Q10:R10"/>
    <mergeCell ref="C10:D10"/>
    <mergeCell ref="E10:F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84" t="s">
        <v>222</v>
      </c>
      <c r="D10" s="85"/>
      <c r="E10" s="85"/>
      <c r="F10" s="85"/>
      <c r="G10" s="85"/>
      <c r="H10" s="85"/>
      <c r="I10" s="85"/>
      <c r="J10" s="85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15</v>
      </c>
      <c r="D13" s="28">
        <v>5</v>
      </c>
      <c r="E13" s="28">
        <v>0</v>
      </c>
      <c r="F13" s="28">
        <v>10</v>
      </c>
      <c r="G13" s="28">
        <v>0</v>
      </c>
      <c r="H13" s="28">
        <v>0</v>
      </c>
      <c r="I13" s="28">
        <v>6</v>
      </c>
      <c r="J13" s="28">
        <v>9</v>
      </c>
    </row>
    <row r="14" spans="2:10" ht="20.100000000000001" customHeight="1" thickBot="1" x14ac:dyDescent="0.25">
      <c r="B14" s="3" t="s">
        <v>238</v>
      </c>
      <c r="C14" s="28">
        <v>13</v>
      </c>
      <c r="D14" s="28">
        <v>9</v>
      </c>
      <c r="E14" s="28">
        <v>1</v>
      </c>
      <c r="F14" s="28">
        <v>3</v>
      </c>
      <c r="G14" s="28">
        <v>0</v>
      </c>
      <c r="H14" s="28">
        <v>0</v>
      </c>
      <c r="I14" s="28">
        <v>11</v>
      </c>
      <c r="J14" s="28">
        <v>2</v>
      </c>
    </row>
    <row r="15" spans="2:10" ht="20.100000000000001" customHeight="1" thickBot="1" x14ac:dyDescent="0.25">
      <c r="B15" s="3" t="s">
        <v>374</v>
      </c>
      <c r="C15" s="28">
        <v>128</v>
      </c>
      <c r="D15" s="28">
        <v>80</v>
      </c>
      <c r="E15" s="28">
        <v>2</v>
      </c>
      <c r="F15" s="28">
        <v>46</v>
      </c>
      <c r="G15" s="28">
        <v>0</v>
      </c>
      <c r="H15" s="28">
        <v>0</v>
      </c>
      <c r="I15" s="28">
        <v>87</v>
      </c>
      <c r="J15" s="28">
        <v>41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15</v>
      </c>
      <c r="D19" s="28">
        <v>12</v>
      </c>
      <c r="E19" s="28">
        <v>0</v>
      </c>
      <c r="F19" s="28">
        <v>3</v>
      </c>
      <c r="G19" s="28">
        <v>0</v>
      </c>
      <c r="H19" s="28">
        <v>0</v>
      </c>
      <c r="I19" s="28">
        <v>11</v>
      </c>
      <c r="J19" s="28">
        <v>4</v>
      </c>
    </row>
    <row r="20" spans="2:10" ht="20.100000000000001" customHeight="1" thickBot="1" x14ac:dyDescent="0.25">
      <c r="B20" s="3" t="s">
        <v>242</v>
      </c>
      <c r="C20" s="28">
        <v>160</v>
      </c>
      <c r="D20" s="28">
        <v>130</v>
      </c>
      <c r="E20" s="28">
        <v>1</v>
      </c>
      <c r="F20" s="28">
        <v>28</v>
      </c>
      <c r="G20" s="28">
        <v>1</v>
      </c>
      <c r="H20" s="28">
        <v>2</v>
      </c>
      <c r="I20" s="28">
        <v>139</v>
      </c>
      <c r="J20" s="28">
        <v>21</v>
      </c>
    </row>
    <row r="21" spans="2:10" ht="20.100000000000001" customHeight="1" thickBot="1" x14ac:dyDescent="0.25">
      <c r="B21" s="3" t="s">
        <v>243</v>
      </c>
      <c r="C21" s="28">
        <v>44</v>
      </c>
      <c r="D21" s="28">
        <v>28</v>
      </c>
      <c r="E21" s="28">
        <v>0</v>
      </c>
      <c r="F21" s="28">
        <v>16</v>
      </c>
      <c r="G21" s="28">
        <v>0</v>
      </c>
      <c r="H21" s="28">
        <v>1</v>
      </c>
      <c r="I21" s="28">
        <v>30</v>
      </c>
      <c r="J21" s="28">
        <v>14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1</v>
      </c>
      <c r="D24" s="28">
        <v>1</v>
      </c>
      <c r="E24" s="28">
        <v>0</v>
      </c>
      <c r="F24" s="28">
        <v>0</v>
      </c>
      <c r="G24" s="28">
        <v>0</v>
      </c>
      <c r="H24" s="28">
        <v>0</v>
      </c>
      <c r="I24" s="28">
        <v>1</v>
      </c>
      <c r="J24" s="28">
        <v>0</v>
      </c>
    </row>
    <row r="25" spans="2:10" ht="20.100000000000001" customHeight="1" thickBot="1" x14ac:dyDescent="0.25">
      <c r="B25" s="3" t="s">
        <v>246</v>
      </c>
      <c r="C25" s="28">
        <v>4</v>
      </c>
      <c r="D25" s="28">
        <v>3</v>
      </c>
      <c r="E25" s="28">
        <v>0</v>
      </c>
      <c r="F25" s="28">
        <v>1</v>
      </c>
      <c r="G25" s="28">
        <v>0</v>
      </c>
      <c r="H25" s="28">
        <v>0</v>
      </c>
      <c r="I25" s="28">
        <v>4</v>
      </c>
      <c r="J25" s="28">
        <v>0</v>
      </c>
    </row>
    <row r="26" spans="2:10" ht="20.100000000000001" customHeight="1" thickBot="1" x14ac:dyDescent="0.25">
      <c r="B26" s="4" t="s">
        <v>248</v>
      </c>
      <c r="C26" s="28">
        <v>33</v>
      </c>
      <c r="D26" s="28">
        <v>28</v>
      </c>
      <c r="E26" s="28">
        <v>0</v>
      </c>
      <c r="F26" s="28">
        <v>5</v>
      </c>
      <c r="G26" s="28">
        <v>0</v>
      </c>
      <c r="H26" s="28">
        <v>0</v>
      </c>
      <c r="I26" s="28">
        <v>28</v>
      </c>
      <c r="J26" s="28">
        <v>5</v>
      </c>
    </row>
    <row r="27" spans="2:10" ht="20.100000000000001" customHeight="1" thickBot="1" x14ac:dyDescent="0.25">
      <c r="B27" s="5" t="s">
        <v>244</v>
      </c>
      <c r="C27" s="63">
        <v>169</v>
      </c>
      <c r="D27" s="63">
        <v>111</v>
      </c>
      <c r="E27" s="63">
        <v>5</v>
      </c>
      <c r="F27" s="63">
        <v>46</v>
      </c>
      <c r="G27" s="63">
        <v>7</v>
      </c>
      <c r="H27" s="63">
        <v>0</v>
      </c>
      <c r="I27" s="63">
        <v>0</v>
      </c>
      <c r="J27" s="63">
        <v>0</v>
      </c>
    </row>
    <row r="28" spans="2:10" x14ac:dyDescent="0.2">
      <c r="B28" s="86" t="s">
        <v>235</v>
      </c>
      <c r="C28" s="86"/>
      <c r="D28" s="86"/>
      <c r="E28" s="86"/>
      <c r="F28" s="86"/>
      <c r="G28" s="86"/>
    </row>
    <row r="29" spans="2:10" x14ac:dyDescent="0.2">
      <c r="B29" s="86"/>
      <c r="C29" s="86"/>
      <c r="D29" s="86"/>
      <c r="E29" s="86"/>
      <c r="F29" s="86"/>
      <c r="G29" s="86"/>
    </row>
    <row r="30" spans="2:10" x14ac:dyDescent="0.2">
      <c r="B30" s="86"/>
      <c r="C30" s="86"/>
      <c r="D30" s="86"/>
      <c r="E30" s="86"/>
      <c r="F30" s="86"/>
      <c r="G30" s="86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84" t="s">
        <v>213</v>
      </c>
      <c r="C10" s="85"/>
    </row>
    <row r="11" spans="2:3" ht="20.100000000000001" customHeight="1" thickBot="1" x14ac:dyDescent="0.25">
      <c r="B11" s="48" t="s">
        <v>239</v>
      </c>
      <c r="C11" s="28"/>
    </row>
    <row r="12" spans="2:3" ht="20.100000000000001" customHeight="1" thickBot="1" x14ac:dyDescent="0.25">
      <c r="B12" s="3" t="s">
        <v>195</v>
      </c>
      <c r="C12" s="28">
        <v>22</v>
      </c>
    </row>
    <row r="13" spans="2:3" ht="20.100000000000001" customHeight="1" thickBot="1" x14ac:dyDescent="0.25">
      <c r="B13" s="3" t="s">
        <v>238</v>
      </c>
      <c r="C13" s="28">
        <v>4</v>
      </c>
    </row>
    <row r="14" spans="2:3" ht="20.100000000000001" customHeight="1" thickBot="1" x14ac:dyDescent="0.25">
      <c r="B14" s="3" t="s">
        <v>374</v>
      </c>
      <c r="C14" s="28">
        <v>125</v>
      </c>
    </row>
    <row r="15" spans="2:3" ht="20.100000000000001" customHeight="1" thickBot="1" x14ac:dyDescent="0.25">
      <c r="B15" s="3"/>
      <c r="C15" s="28"/>
    </row>
    <row r="16" spans="2:3" ht="20.100000000000001" customHeight="1" thickBot="1" x14ac:dyDescent="0.25">
      <c r="B16" s="47" t="s">
        <v>240</v>
      </c>
      <c r="C16" s="28"/>
    </row>
    <row r="17" spans="2:3" ht="20.100000000000001" customHeight="1" thickBot="1" x14ac:dyDescent="0.25">
      <c r="B17" s="47" t="s">
        <v>247</v>
      </c>
      <c r="C17" s="28"/>
    </row>
    <row r="18" spans="2:3" ht="20.100000000000001" customHeight="1" thickBot="1" x14ac:dyDescent="0.25">
      <c r="B18" s="3" t="s">
        <v>241</v>
      </c>
      <c r="C18" s="28">
        <v>27</v>
      </c>
    </row>
    <row r="19" spans="2:3" ht="20.100000000000001" customHeight="1" thickBot="1" x14ac:dyDescent="0.25">
      <c r="B19" s="3" t="s">
        <v>242</v>
      </c>
      <c r="C19" s="28">
        <v>190</v>
      </c>
    </row>
    <row r="20" spans="2:3" ht="20.100000000000001" customHeight="1" thickBot="1" x14ac:dyDescent="0.25">
      <c r="B20" s="3" t="s">
        <v>243</v>
      </c>
      <c r="C20" s="28">
        <v>28</v>
      </c>
    </row>
    <row r="21" spans="2:3" ht="20.100000000000001" customHeight="1" thickBot="1" x14ac:dyDescent="0.25">
      <c r="B21" s="3"/>
      <c r="C21" s="28"/>
    </row>
    <row r="22" spans="2:3" ht="20.100000000000001" customHeight="1" thickBot="1" x14ac:dyDescent="0.25">
      <c r="B22" s="47" t="s">
        <v>166</v>
      </c>
      <c r="C22" s="28"/>
    </row>
    <row r="23" spans="2:3" ht="20.100000000000001" customHeight="1" thickBot="1" x14ac:dyDescent="0.25">
      <c r="B23" s="3" t="s">
        <v>245</v>
      </c>
      <c r="C23" s="28">
        <v>1</v>
      </c>
    </row>
    <row r="24" spans="2:3" ht="20.100000000000001" customHeight="1" thickBot="1" x14ac:dyDescent="0.25">
      <c r="B24" s="3" t="s">
        <v>246</v>
      </c>
      <c r="C24" s="28">
        <v>3</v>
      </c>
    </row>
    <row r="25" spans="2:3" ht="20.100000000000001" customHeight="1" thickBot="1" x14ac:dyDescent="0.25">
      <c r="B25" s="4" t="s">
        <v>248</v>
      </c>
      <c r="C25" s="28">
        <v>9</v>
      </c>
    </row>
    <row r="26" spans="2:3" ht="20.100000000000001" customHeight="1" thickBot="1" x14ac:dyDescent="0.25">
      <c r="B26" s="5" t="s">
        <v>244</v>
      </c>
      <c r="C26" s="28">
        <v>157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4"/>
      <c r="C9" s="84" t="s">
        <v>214</v>
      </c>
      <c r="D9" s="85"/>
      <c r="E9" s="85"/>
      <c r="F9" s="85"/>
      <c r="G9" s="85"/>
      <c r="H9" s="84" t="s">
        <v>215</v>
      </c>
      <c r="I9" s="85"/>
      <c r="J9" s="85"/>
      <c r="K9" s="85"/>
      <c r="L9" s="85"/>
      <c r="M9" s="84" t="s">
        <v>34</v>
      </c>
      <c r="N9" s="85"/>
      <c r="O9" s="85"/>
      <c r="P9" s="85"/>
      <c r="Q9" s="85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27</v>
      </c>
      <c r="D12" s="28">
        <v>12</v>
      </c>
      <c r="E12" s="28">
        <v>14</v>
      </c>
      <c r="F12" s="28">
        <v>1</v>
      </c>
      <c r="G12" s="28">
        <v>0</v>
      </c>
      <c r="H12" s="28">
        <v>1</v>
      </c>
      <c r="I12" s="28">
        <v>1</v>
      </c>
      <c r="J12" s="28">
        <v>0</v>
      </c>
      <c r="K12" s="28">
        <v>0</v>
      </c>
      <c r="L12" s="28">
        <v>0</v>
      </c>
      <c r="M12" s="28">
        <v>28</v>
      </c>
      <c r="N12" s="28">
        <v>13</v>
      </c>
      <c r="O12" s="28">
        <v>14</v>
      </c>
      <c r="P12" s="28">
        <v>1</v>
      </c>
      <c r="Q12" s="28">
        <v>0</v>
      </c>
    </row>
    <row r="13" spans="2:17" ht="20.100000000000001" customHeight="1" thickBot="1" x14ac:dyDescent="0.25">
      <c r="B13" s="3" t="s">
        <v>238</v>
      </c>
      <c r="C13" s="28">
        <v>6</v>
      </c>
      <c r="D13" s="28">
        <v>3</v>
      </c>
      <c r="E13" s="28">
        <v>3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6</v>
      </c>
      <c r="N13" s="28">
        <v>3</v>
      </c>
      <c r="O13" s="28">
        <v>3</v>
      </c>
      <c r="P13" s="28">
        <v>0</v>
      </c>
      <c r="Q13" s="28">
        <v>0</v>
      </c>
    </row>
    <row r="14" spans="2:17" ht="20.100000000000001" customHeight="1" thickBot="1" x14ac:dyDescent="0.25">
      <c r="B14" s="3" t="s">
        <v>374</v>
      </c>
      <c r="C14" s="28">
        <v>149</v>
      </c>
      <c r="D14" s="28">
        <v>93</v>
      </c>
      <c r="E14" s="28">
        <v>52</v>
      </c>
      <c r="F14" s="28">
        <v>3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149</v>
      </c>
      <c r="N14" s="28">
        <v>93</v>
      </c>
      <c r="O14" s="28">
        <v>52</v>
      </c>
      <c r="P14" s="28">
        <v>3</v>
      </c>
      <c r="Q14" s="28">
        <v>1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43</v>
      </c>
      <c r="D18" s="28">
        <v>21</v>
      </c>
      <c r="E18" s="28">
        <v>19</v>
      </c>
      <c r="F18" s="28">
        <v>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43</v>
      </c>
      <c r="N18" s="28">
        <v>21</v>
      </c>
      <c r="O18" s="28">
        <v>19</v>
      </c>
      <c r="P18" s="28">
        <v>3</v>
      </c>
      <c r="Q18" s="28">
        <v>0</v>
      </c>
    </row>
    <row r="19" spans="2:17" ht="20.100000000000001" customHeight="1" thickBot="1" x14ac:dyDescent="0.25">
      <c r="B19" s="3" t="s">
        <v>242</v>
      </c>
      <c r="C19" s="28">
        <v>284</v>
      </c>
      <c r="D19" s="28">
        <v>219</v>
      </c>
      <c r="E19" s="28">
        <v>38</v>
      </c>
      <c r="F19" s="28">
        <v>24</v>
      </c>
      <c r="G19" s="28">
        <v>3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284</v>
      </c>
      <c r="N19" s="28">
        <v>219</v>
      </c>
      <c r="O19" s="28">
        <v>38</v>
      </c>
      <c r="P19" s="28">
        <v>24</v>
      </c>
      <c r="Q19" s="28">
        <v>3</v>
      </c>
    </row>
    <row r="20" spans="2:17" ht="20.100000000000001" customHeight="1" thickBot="1" x14ac:dyDescent="0.25">
      <c r="B20" s="3" t="s">
        <v>243</v>
      </c>
      <c r="C20" s="28">
        <v>36</v>
      </c>
      <c r="D20" s="28">
        <v>28</v>
      </c>
      <c r="E20" s="28">
        <v>8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36</v>
      </c>
      <c r="N20" s="28">
        <v>28</v>
      </c>
      <c r="O20" s="28">
        <v>8</v>
      </c>
      <c r="P20" s="28">
        <v>0</v>
      </c>
      <c r="Q20" s="28">
        <v>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1</v>
      </c>
      <c r="D23" s="28">
        <v>1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1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4</v>
      </c>
      <c r="D24" s="28">
        <v>2</v>
      </c>
      <c r="E24" s="28">
        <v>1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4</v>
      </c>
      <c r="N24" s="28">
        <v>2</v>
      </c>
      <c r="O24" s="28">
        <v>1</v>
      </c>
      <c r="P24" s="28">
        <v>1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15</v>
      </c>
      <c r="D25" s="28">
        <v>11</v>
      </c>
      <c r="E25" s="28">
        <v>1</v>
      </c>
      <c r="F25" s="28">
        <v>3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15</v>
      </c>
      <c r="N25" s="28">
        <v>11</v>
      </c>
      <c r="O25" s="28">
        <v>1</v>
      </c>
      <c r="P25" s="28">
        <v>3</v>
      </c>
      <c r="Q25" s="28">
        <v>0</v>
      </c>
    </row>
    <row r="26" spans="2:17" ht="20.100000000000001" customHeight="1" thickBot="1" x14ac:dyDescent="0.25">
      <c r="B26" s="5" t="s">
        <v>244</v>
      </c>
      <c r="C26" s="28">
        <v>246</v>
      </c>
      <c r="D26" s="28">
        <v>166</v>
      </c>
      <c r="E26" s="28">
        <v>39</v>
      </c>
      <c r="F26" s="28">
        <v>36</v>
      </c>
      <c r="G26" s="28">
        <v>5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246</v>
      </c>
      <c r="N26" s="28">
        <v>166</v>
      </c>
      <c r="O26" s="28">
        <v>39</v>
      </c>
      <c r="P26" s="28">
        <v>36</v>
      </c>
      <c r="Q26" s="28">
        <v>5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0.9642857142857143</v>
      </c>
      <c r="D12" s="26">
        <f>IF(AND('Personas Enjuiciadas'!D12+'Personas Enjuiciadas'!I12&gt;0,'Personas Enjuiciadas'!N12+'Personas Enjuiciadas'!P12&gt;0),('Personas Enjuiciadas'!D12+'Personas Enjuiciadas'!I12)/('Personas Enjuiciadas'!N12+'Personas Enjuiciadas'!P12),"-")</f>
        <v>0.9285714285714286</v>
      </c>
      <c r="E12" s="26">
        <f>IF(AND('Personas Enjuiciadas'!E12+'Personas Enjuiciadas'!J12&gt;0,'Personas Enjuiciadas'!O12+'Personas Enjuiciadas'!Q12&gt;0),('Personas Enjuiciadas'!E12+'Personas Enjuiciadas'!J12)/('Personas Enjuiciadas'!O12+'Personas Enjuiciadas'!Q12),"-")</f>
        <v>1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3" s="26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3" s="26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0.97315436241610742</v>
      </c>
      <c r="D14" s="26">
        <f>IF(AND('Personas Enjuiciadas'!D14+'Personas Enjuiciadas'!I14&gt;0,'Personas Enjuiciadas'!N14+'Personas Enjuiciadas'!P14&gt;0),('Personas Enjuiciadas'!D14+'Personas Enjuiciadas'!I14)/('Personas Enjuiciadas'!N14+'Personas Enjuiciadas'!P14),"-")</f>
        <v>0.96875</v>
      </c>
      <c r="E14" s="26">
        <f>IF(AND('Personas Enjuiciadas'!E14+'Personas Enjuiciadas'!J14&gt;0,'Personas Enjuiciadas'!O14+'Personas Enjuiciadas'!Q14&gt;0),('Personas Enjuiciadas'!E14+'Personas Enjuiciadas'!J14)/('Personas Enjuiciadas'!O14+'Personas Enjuiciadas'!Q14),"-")</f>
        <v>0.98113207547169812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0.93023255813953487</v>
      </c>
      <c r="D18" s="26">
        <f>IF(AND('Personas Enjuiciadas'!D18+'Personas Enjuiciadas'!I18&gt;0,'Personas Enjuiciadas'!N18+'Personas Enjuiciadas'!P18&gt;0),('Personas Enjuiciadas'!D18+'Personas Enjuiciadas'!I18)/('Personas Enjuiciadas'!N18+'Personas Enjuiciadas'!P18),"-")</f>
        <v>0.875</v>
      </c>
      <c r="E18" s="26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0.90492957746478875</v>
      </c>
      <c r="D19" s="26">
        <f>IF(AND('Personas Enjuiciadas'!D19+'Personas Enjuiciadas'!I19&gt;0,'Personas Enjuiciadas'!N19+'Personas Enjuiciadas'!P19&gt;0),('Personas Enjuiciadas'!D19+'Personas Enjuiciadas'!I19)/('Personas Enjuiciadas'!N19+'Personas Enjuiciadas'!P19),"-")</f>
        <v>0.90123456790123457</v>
      </c>
      <c r="E19" s="26">
        <f>IF(AND('Personas Enjuiciadas'!E19+'Personas Enjuiciadas'!J19&gt;0,'Personas Enjuiciadas'!O19+'Personas Enjuiciadas'!Q19&gt;0),('Personas Enjuiciadas'!E19+'Personas Enjuiciadas'!J19)/('Personas Enjuiciadas'!O19+'Personas Enjuiciadas'!Q19),"-")</f>
        <v>0.92682926829268297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1</v>
      </c>
      <c r="D20" s="26">
        <f>IF(AND('Personas Enjuiciadas'!D20+'Personas Enjuiciadas'!I20&gt;0,'Personas Enjuiciadas'!N20+'Personas Enjuiciadas'!P20&gt;0),('Personas Enjuiciadas'!D20+'Personas Enjuiciadas'!I20)/('Personas Enjuiciadas'!N20+'Personas Enjuiciadas'!P20),"-")</f>
        <v>1</v>
      </c>
      <c r="E20" s="26">
        <f>IF(AND('Personas Enjuiciadas'!E20+'Personas Enjuiciadas'!J20&gt;0,'Personas Enjuiciadas'!O20+'Personas Enjuiciadas'!Q20&gt;0),('Personas Enjuiciadas'!E20+'Personas Enjuiciadas'!J20)/('Personas Enjuiciadas'!O20+'Personas Enjuiciadas'!Q20),"-")</f>
        <v>1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1</v>
      </c>
      <c r="D23" s="26">
        <f>IF(AND('Personas Enjuiciadas'!D23+'Personas Enjuiciadas'!I23&gt;0,'Personas Enjuiciadas'!N23+'Personas Enjuiciadas'!P23&gt;0),('Personas Enjuiciadas'!D23+'Personas Enjuiciadas'!I23)/('Personas Enjuiciadas'!N23+'Personas Enjuiciadas'!P23),"-")</f>
        <v>1</v>
      </c>
      <c r="E23" s="26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0.75</v>
      </c>
      <c r="D24" s="26">
        <f>IF(AND('Personas Enjuiciadas'!D24+'Personas Enjuiciadas'!I24&gt;0,'Personas Enjuiciadas'!N24+'Personas Enjuiciadas'!P24&gt;0),('Personas Enjuiciadas'!D24+'Personas Enjuiciadas'!I24)/('Personas Enjuiciadas'!N24+'Personas Enjuiciadas'!P24),"-")</f>
        <v>0.66666666666666663</v>
      </c>
      <c r="E24" s="26">
        <f>IF(AND('Personas Enjuiciadas'!E24+'Personas Enjuiciadas'!J24&gt;0,'Personas Enjuiciadas'!O24+'Personas Enjuiciadas'!Q24&gt;0),('Personas Enjuiciadas'!E24+'Personas Enjuiciadas'!J24)/('Personas Enjuiciadas'!O24+'Personas Enjuiciadas'!Q24),"-")</f>
        <v>1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0.8</v>
      </c>
      <c r="D25" s="26">
        <f>IF(AND('Personas Enjuiciadas'!D25+'Personas Enjuiciadas'!I25&gt;0,'Personas Enjuiciadas'!N25+'Personas Enjuiciadas'!P25&gt;0),('Personas Enjuiciadas'!D25+'Personas Enjuiciadas'!I25)/('Personas Enjuiciadas'!N25+'Personas Enjuiciadas'!P25),"-")</f>
        <v>0.7857142857142857</v>
      </c>
      <c r="E25" s="26">
        <f>IF(AND('Personas Enjuiciadas'!E25+'Personas Enjuiciadas'!J25&gt;0,'Personas Enjuiciadas'!O25+'Personas Enjuiciadas'!Q25&gt;0),('Personas Enjuiciadas'!E25+'Personas Enjuiciadas'!J25)/('Personas Enjuiciadas'!O25+'Personas Enjuiciadas'!Q25),"-")</f>
        <v>1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0.83333333333333337</v>
      </c>
      <c r="D26" s="26">
        <f>IF(AND('Personas Enjuiciadas'!D26+'Personas Enjuiciadas'!I26&gt;0,'Personas Enjuiciadas'!N26+'Personas Enjuiciadas'!P26&gt;0),('Personas Enjuiciadas'!D26+'Personas Enjuiciadas'!I26)/('Personas Enjuiciadas'!N26+'Personas Enjuiciadas'!P26),"-")</f>
        <v>0.82178217821782173</v>
      </c>
      <c r="E26" s="26">
        <f>IF(AND('Personas Enjuiciadas'!E26+'Personas Enjuiciadas'!J26&gt;0,'Personas Enjuiciadas'!O26+'Personas Enjuiciadas'!Q26&gt;0),('Personas Enjuiciadas'!E26+'Personas Enjuiciadas'!J26)/('Personas Enjuiciadas'!O26+'Personas Enjuiciadas'!Q26),"-")</f>
        <v>0.88636363636363635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84" t="s">
        <v>115</v>
      </c>
      <c r="D9" s="85"/>
      <c r="E9" s="85"/>
      <c r="F9" s="85"/>
      <c r="G9" s="45"/>
      <c r="H9" s="84" t="s">
        <v>236</v>
      </c>
      <c r="I9" s="85"/>
      <c r="J9" s="85"/>
      <c r="K9" s="85"/>
      <c r="L9" s="87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2</v>
      </c>
      <c r="D12" s="28">
        <v>0</v>
      </c>
      <c r="E12" s="28">
        <v>1</v>
      </c>
      <c r="F12" s="28">
        <v>12</v>
      </c>
      <c r="G12" s="28">
        <f>SUM(C12:F12)</f>
        <v>15</v>
      </c>
      <c r="H12" s="28">
        <v>0</v>
      </c>
      <c r="I12" s="28">
        <v>0</v>
      </c>
      <c r="J12" s="28">
        <v>0</v>
      </c>
      <c r="K12" s="28">
        <v>0</v>
      </c>
      <c r="L12" s="28">
        <v>15</v>
      </c>
    </row>
    <row r="13" spans="2:12" ht="20.100000000000001" customHeight="1" thickBot="1" x14ac:dyDescent="0.25">
      <c r="B13" s="3" t="s">
        <v>238</v>
      </c>
      <c r="C13" s="28">
        <v>0</v>
      </c>
      <c r="D13" s="28">
        <v>1</v>
      </c>
      <c r="E13" s="28">
        <v>7</v>
      </c>
      <c r="F13" s="28">
        <v>5</v>
      </c>
      <c r="G13" s="28">
        <f t="shared" ref="G13:G26" si="0">SUM(C13:F13)</f>
        <v>13</v>
      </c>
      <c r="H13" s="28">
        <v>0</v>
      </c>
      <c r="I13" s="28">
        <v>0</v>
      </c>
      <c r="J13" s="28">
        <v>0</v>
      </c>
      <c r="K13" s="28">
        <v>0</v>
      </c>
      <c r="L13" s="28">
        <v>13</v>
      </c>
    </row>
    <row r="14" spans="2:12" ht="20.100000000000001" customHeight="1" thickBot="1" x14ac:dyDescent="0.25">
      <c r="B14" s="3" t="s">
        <v>374</v>
      </c>
      <c r="C14" s="28">
        <v>35</v>
      </c>
      <c r="D14" s="28">
        <v>22</v>
      </c>
      <c r="E14" s="28">
        <v>39</v>
      </c>
      <c r="F14" s="28">
        <v>32</v>
      </c>
      <c r="G14" s="28">
        <f t="shared" si="0"/>
        <v>128</v>
      </c>
      <c r="H14" s="28">
        <v>0</v>
      </c>
      <c r="I14" s="28">
        <v>0</v>
      </c>
      <c r="J14" s="28">
        <v>0</v>
      </c>
      <c r="K14" s="28">
        <v>0</v>
      </c>
      <c r="L14" s="28">
        <v>128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2</v>
      </c>
      <c r="D18" s="28">
        <v>1</v>
      </c>
      <c r="E18" s="28">
        <v>5</v>
      </c>
      <c r="F18" s="28">
        <v>7</v>
      </c>
      <c r="G18" s="28">
        <f t="shared" si="0"/>
        <v>15</v>
      </c>
      <c r="H18" s="28">
        <v>0</v>
      </c>
      <c r="I18" s="28">
        <v>0</v>
      </c>
      <c r="J18" s="28">
        <v>0</v>
      </c>
      <c r="K18" s="28">
        <v>0</v>
      </c>
      <c r="L18" s="28">
        <v>15</v>
      </c>
    </row>
    <row r="19" spans="2:12" ht="20.100000000000001" customHeight="1" thickBot="1" x14ac:dyDescent="0.25">
      <c r="B19" s="3" t="s">
        <v>242</v>
      </c>
      <c r="C19" s="28">
        <v>29</v>
      </c>
      <c r="D19" s="28">
        <v>6</v>
      </c>
      <c r="E19" s="28">
        <v>39</v>
      </c>
      <c r="F19" s="28">
        <v>86</v>
      </c>
      <c r="G19" s="28">
        <f t="shared" si="0"/>
        <v>160</v>
      </c>
      <c r="H19" s="28">
        <v>2</v>
      </c>
      <c r="I19" s="28">
        <v>0</v>
      </c>
      <c r="J19" s="28">
        <v>0</v>
      </c>
      <c r="K19" s="28">
        <v>0</v>
      </c>
      <c r="L19" s="28">
        <v>162</v>
      </c>
    </row>
    <row r="20" spans="2:12" ht="20.100000000000001" customHeight="1" thickBot="1" x14ac:dyDescent="0.25">
      <c r="B20" s="3" t="s">
        <v>243</v>
      </c>
      <c r="C20" s="28">
        <v>4</v>
      </c>
      <c r="D20" s="28">
        <v>2</v>
      </c>
      <c r="E20" s="28">
        <v>22</v>
      </c>
      <c r="F20" s="28">
        <v>16</v>
      </c>
      <c r="G20" s="28">
        <f t="shared" si="0"/>
        <v>44</v>
      </c>
      <c r="H20" s="28">
        <v>0</v>
      </c>
      <c r="I20" s="28">
        <v>1</v>
      </c>
      <c r="J20" s="28">
        <v>0</v>
      </c>
      <c r="K20" s="28">
        <v>0</v>
      </c>
      <c r="L20" s="28">
        <v>45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1</v>
      </c>
      <c r="G23" s="28">
        <f t="shared" si="0"/>
        <v>1</v>
      </c>
      <c r="H23" s="28">
        <v>0</v>
      </c>
      <c r="I23" s="28">
        <v>0</v>
      </c>
      <c r="J23" s="28">
        <v>0</v>
      </c>
      <c r="K23" s="28">
        <v>0</v>
      </c>
      <c r="L23" s="28">
        <v>1</v>
      </c>
    </row>
    <row r="24" spans="2:12" ht="20.100000000000001" customHeight="1" thickBot="1" x14ac:dyDescent="0.25">
      <c r="B24" s="3" t="s">
        <v>246</v>
      </c>
      <c r="C24" s="28">
        <v>1</v>
      </c>
      <c r="D24" s="28">
        <v>1</v>
      </c>
      <c r="E24" s="28">
        <v>0</v>
      </c>
      <c r="F24" s="28">
        <v>2</v>
      </c>
      <c r="G24" s="28">
        <f t="shared" si="0"/>
        <v>4</v>
      </c>
      <c r="H24" s="28">
        <v>0</v>
      </c>
      <c r="I24" s="28">
        <v>0</v>
      </c>
      <c r="J24" s="28">
        <v>0</v>
      </c>
      <c r="K24" s="28">
        <v>0</v>
      </c>
      <c r="L24" s="28">
        <v>4</v>
      </c>
    </row>
    <row r="25" spans="2:12" ht="20.100000000000001" customHeight="1" thickBot="1" x14ac:dyDescent="0.25">
      <c r="B25" s="4" t="s">
        <v>248</v>
      </c>
      <c r="C25" s="28">
        <v>2</v>
      </c>
      <c r="D25" s="28">
        <v>4</v>
      </c>
      <c r="E25" s="28">
        <v>8</v>
      </c>
      <c r="F25" s="28">
        <v>19</v>
      </c>
      <c r="G25" s="28">
        <f t="shared" si="0"/>
        <v>33</v>
      </c>
      <c r="H25" s="28">
        <v>0</v>
      </c>
      <c r="I25" s="28">
        <v>0</v>
      </c>
      <c r="J25" s="28">
        <v>0</v>
      </c>
      <c r="K25" s="28">
        <v>0</v>
      </c>
      <c r="L25" s="28">
        <v>33</v>
      </c>
    </row>
    <row r="26" spans="2:12" ht="20.100000000000001" customHeight="1" thickBot="1" x14ac:dyDescent="0.25">
      <c r="B26" s="5" t="s">
        <v>244</v>
      </c>
      <c r="C26" s="28">
        <v>13</v>
      </c>
      <c r="D26" s="28">
        <v>28</v>
      </c>
      <c r="E26" s="28">
        <v>41</v>
      </c>
      <c r="F26" s="28">
        <v>87</v>
      </c>
      <c r="G26" s="28">
        <f t="shared" si="0"/>
        <v>169</v>
      </c>
      <c r="H26" s="28">
        <v>0</v>
      </c>
      <c r="I26" s="28">
        <v>0</v>
      </c>
      <c r="J26" s="28">
        <v>0</v>
      </c>
      <c r="K26" s="28">
        <v>0</v>
      </c>
      <c r="L26" s="28">
        <v>169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4" t="s">
        <v>232</v>
      </c>
      <c r="D9" s="85"/>
      <c r="E9" s="85"/>
      <c r="F9" s="85"/>
      <c r="G9" s="85"/>
      <c r="H9" s="85"/>
      <c r="I9" s="85"/>
      <c r="J9" s="85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'!C11=0,"-",'Relación Víctima_Denunciado '!C11/'Relación Víctima_Denunciado '!$L11)</f>
        <v>-</v>
      </c>
      <c r="D11" s="46" t="str">
        <f>IF('Relación Víctima_Denunciado '!D11=0,"-",'Relación Víctima_Denunciado '!D11/'Relación Víctima_Denunciado '!$L11)</f>
        <v>-</v>
      </c>
      <c r="E11" s="46" t="str">
        <f>IF('Relación Víctima_Denunciado '!E11=0,"-",'Relación Víctima_Denunciado '!E11/'Relación Víctima_Denunciado '!$L11)</f>
        <v>-</v>
      </c>
      <c r="F11" s="46" t="str">
        <f>IF('Relación Víctima_Denunciado '!F11=0,"-",'Relación Víctima_Denunciado '!F11/'Relación Víctima_Denunciado '!$L11)</f>
        <v>-</v>
      </c>
      <c r="G11" s="46" t="str">
        <f>IF('Relación Víctima_Denunciado '!H11=0,"-",'Relación Víctima_Denunciado '!H11/'Relación Víctima_Denunciado '!$L11)</f>
        <v>-</v>
      </c>
      <c r="H11" s="46" t="str">
        <f>IF('Relación Víctima_Denunciado '!I11=0,"-",'Relación Víctima_Denunciado '!I11/'Relación Víctima_Denunciado '!$L11)</f>
        <v>-</v>
      </c>
      <c r="I11" s="46" t="str">
        <f>IF('Relación Víctima_Denunciado '!J11=0,"-",'Relación Víctima_Denunciado '!J11/'Relación Víctima_Denunciado '!$L11)</f>
        <v>-</v>
      </c>
      <c r="J11" s="46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'!C12=0,"-",'Relación Víctima_Denunciado '!C12/'Relación Víctima_Denunciado '!$L12)</f>
        <v>0.13333333333333333</v>
      </c>
      <c r="D12" s="46" t="str">
        <f>IF('Relación Víctima_Denunciado '!D12=0,"-",'Relación Víctima_Denunciado '!D12/'Relación Víctima_Denunciado '!$L12)</f>
        <v>-</v>
      </c>
      <c r="E12" s="46">
        <f>IF('Relación Víctima_Denunciado '!E12=0,"-",'Relación Víctima_Denunciado '!E12/'Relación Víctima_Denunciado '!$L12)</f>
        <v>6.6666666666666666E-2</v>
      </c>
      <c r="F12" s="46">
        <f>IF('Relación Víctima_Denunciado '!F12=0,"-",'Relación Víctima_Denunciado '!F12/'Relación Víctima_Denunciado '!$L12)</f>
        <v>0.8</v>
      </c>
      <c r="G12" s="46" t="str">
        <f>IF('Relación Víctima_Denunciado '!H12=0,"-",'Relación Víctima_Denunciado '!H12/'Relación Víctima_Denunciado '!$L12)</f>
        <v>-</v>
      </c>
      <c r="H12" s="46" t="str">
        <f>IF('Relación Víctima_Denunciado '!I12=0,"-",'Relación Víctima_Denunciado '!I12/'Relación Víctima_Denunciado '!$L12)</f>
        <v>-</v>
      </c>
      <c r="I12" s="46" t="str">
        <f>IF('Relación Víctima_Denunciado '!J12=0,"-",'Relación Víctima_Denunciado '!J12/'Relación Víctima_Denunciado '!$L12)</f>
        <v>-</v>
      </c>
      <c r="J12" s="46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3" t="s">
        <v>238</v>
      </c>
      <c r="C13" s="46" t="str">
        <f>IF('Relación Víctima_Denunciado '!C13=0,"-",'Relación Víctima_Denunciado '!C13/'Relación Víctima_Denunciado '!$L13)</f>
        <v>-</v>
      </c>
      <c r="D13" s="46">
        <f>IF('Relación Víctima_Denunciado '!D13=0,"-",'Relación Víctima_Denunciado '!D13/'Relación Víctima_Denunciado '!$L13)</f>
        <v>7.6923076923076927E-2</v>
      </c>
      <c r="E13" s="46">
        <f>IF('Relación Víctima_Denunciado '!E13=0,"-",'Relación Víctima_Denunciado '!E13/'Relación Víctima_Denunciado '!$L13)</f>
        <v>0.53846153846153844</v>
      </c>
      <c r="F13" s="46">
        <f>IF('Relación Víctima_Denunciado '!F13=0,"-",'Relación Víctima_Denunciado '!F13/'Relación Víctima_Denunciado '!$L13)</f>
        <v>0.38461538461538464</v>
      </c>
      <c r="G13" s="46" t="str">
        <f>IF('Relación Víctima_Denunciado '!H13=0,"-",'Relación Víctima_Denunciado '!H13/'Relación Víctima_Denunciado '!$L13)</f>
        <v>-</v>
      </c>
      <c r="H13" s="46" t="str">
        <f>IF('Relación Víctima_Denunciado '!I13=0,"-",'Relación Víctima_Denunciado '!I13/'Relación Víctima_Denunciado '!$L13)</f>
        <v>-</v>
      </c>
      <c r="I13" s="46" t="str">
        <f>IF('Relación Víctima_Denunciado '!J13=0,"-",'Relación Víctima_Denunciado '!J13/'Relación Víctima_Denunciado '!$L13)</f>
        <v>-</v>
      </c>
      <c r="J13" s="46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3" t="s">
        <v>374</v>
      </c>
      <c r="C14" s="46">
        <f>IF('Relación Víctima_Denunciado '!C14=0,"-",'Relación Víctima_Denunciado '!C14/'Relación Víctima_Denunciado '!$L14)</f>
        <v>0.2734375</v>
      </c>
      <c r="D14" s="46">
        <f>IF('Relación Víctima_Denunciado '!D14=0,"-",'Relación Víctima_Denunciado '!D14/'Relación Víctima_Denunciado '!$L14)</f>
        <v>0.171875</v>
      </c>
      <c r="E14" s="46">
        <f>IF('Relación Víctima_Denunciado '!E14=0,"-",'Relación Víctima_Denunciado '!E14/'Relación Víctima_Denunciado '!$L14)</f>
        <v>0.3046875</v>
      </c>
      <c r="F14" s="46">
        <f>IF('Relación Víctima_Denunciado '!F14=0,"-",'Relación Víctima_Denunciado '!F14/'Relación Víctima_Denunciado '!$L14)</f>
        <v>0.25</v>
      </c>
      <c r="G14" s="46" t="str">
        <f>IF('Relación Víctima_Denunciado '!H14=0,"-",'Relación Víctima_Denunciado '!H14/'Relación Víctima_Denunciado '!$L14)</f>
        <v>-</v>
      </c>
      <c r="H14" s="46" t="str">
        <f>IF('Relación Víctima_Denunciado '!I14=0,"-",'Relación Víctima_Denunciado '!I14/'Relación Víctima_Denunciado '!$L14)</f>
        <v>-</v>
      </c>
      <c r="I14" s="46" t="str">
        <f>IF('Relación Víctima_Denunciado '!J14=0,"-",'Relación Víctima_Denunciado '!J14/'Relación Víctima_Denunciado '!$L14)</f>
        <v>-</v>
      </c>
      <c r="J14" s="46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>
        <f>IF('Relación Víctima_Denunciado '!C18=0,"-",'Relación Víctima_Denunciado '!C18/'Relación Víctima_Denunciado '!$L18)</f>
        <v>0.13333333333333333</v>
      </c>
      <c r="D18" s="46">
        <f>IF('Relación Víctima_Denunciado '!D18=0,"-",'Relación Víctima_Denunciado '!D18/'Relación Víctima_Denunciado '!$L18)</f>
        <v>6.6666666666666666E-2</v>
      </c>
      <c r="E18" s="46">
        <f>IF('Relación Víctima_Denunciado '!E18=0,"-",'Relación Víctima_Denunciado '!E18/'Relación Víctima_Denunciado '!$L18)</f>
        <v>0.33333333333333331</v>
      </c>
      <c r="F18" s="46">
        <f>IF('Relación Víctima_Denunciado '!F18=0,"-",'Relación Víctima_Denunciado '!F18/'Relación Víctima_Denunciado '!$L18)</f>
        <v>0.46666666666666667</v>
      </c>
      <c r="G18" s="46" t="str">
        <f>IF('Relación Víctima_Denunciado '!H18=0,"-",'Relación Víctima_Denunciado '!H18/'Relación Víctima_Denunciado '!$L18)</f>
        <v>-</v>
      </c>
      <c r="H18" s="46" t="str">
        <f>IF('Relación Víctima_Denunciado '!I18=0,"-",'Relación Víctima_Denunciado '!I18/'Relación Víctima_Denunciado '!$L18)</f>
        <v>-</v>
      </c>
      <c r="I18" s="46" t="str">
        <f>IF('Relación Víctima_Denunciado '!J18=0,"-",'Relación Víctima_Denunciado '!J18/'Relación Víctima_Denunciado '!$L18)</f>
        <v>-</v>
      </c>
      <c r="J18" s="46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3" t="s">
        <v>242</v>
      </c>
      <c r="C19" s="46">
        <f>IF('Relación Víctima_Denunciado '!C19=0,"-",'Relación Víctima_Denunciado '!C19/'Relación Víctima_Denunciado '!$L19)</f>
        <v>0.17901234567901234</v>
      </c>
      <c r="D19" s="46">
        <f>IF('Relación Víctima_Denunciado '!D19=0,"-",'Relación Víctima_Denunciado '!D19/'Relación Víctima_Denunciado '!$L19)</f>
        <v>3.7037037037037035E-2</v>
      </c>
      <c r="E19" s="46">
        <f>IF('Relación Víctima_Denunciado '!E19=0,"-",'Relación Víctima_Denunciado '!E19/'Relación Víctima_Denunciado '!$L19)</f>
        <v>0.24074074074074073</v>
      </c>
      <c r="F19" s="46">
        <f>IF('Relación Víctima_Denunciado '!F19=0,"-",'Relación Víctima_Denunciado '!F19/'Relación Víctima_Denunciado '!$L19)</f>
        <v>0.53086419753086422</v>
      </c>
      <c r="G19" s="46">
        <f>IF('Relación Víctima_Denunciado '!H19=0,"-",'Relación Víctima_Denunciado '!H19/'Relación Víctima_Denunciado '!$L19)</f>
        <v>1.2345679012345678E-2</v>
      </c>
      <c r="H19" s="46" t="str">
        <f>IF('Relación Víctima_Denunciado '!I19=0,"-",'Relación Víctima_Denunciado '!I19/'Relación Víctima_Denunciado '!$L19)</f>
        <v>-</v>
      </c>
      <c r="I19" s="46" t="str">
        <f>IF('Relación Víctima_Denunciado '!J19=0,"-",'Relación Víctima_Denunciado '!J19/'Relación Víctima_Denunciado '!$L19)</f>
        <v>-</v>
      </c>
      <c r="J19" s="46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3" t="s">
        <v>243</v>
      </c>
      <c r="C20" s="46">
        <f>IF('Relación Víctima_Denunciado '!C20=0,"-",'Relación Víctima_Denunciado '!C20/'Relación Víctima_Denunciado '!$L20)</f>
        <v>8.8888888888888892E-2</v>
      </c>
      <c r="D20" s="46">
        <f>IF('Relación Víctima_Denunciado '!D20=0,"-",'Relación Víctima_Denunciado '!D20/'Relación Víctima_Denunciado '!$L20)</f>
        <v>4.4444444444444446E-2</v>
      </c>
      <c r="E20" s="46">
        <f>IF('Relación Víctima_Denunciado '!E20=0,"-",'Relación Víctima_Denunciado '!E20/'Relación Víctima_Denunciado '!$L20)</f>
        <v>0.48888888888888887</v>
      </c>
      <c r="F20" s="46">
        <f>IF('Relación Víctima_Denunciado '!F20=0,"-",'Relación Víctima_Denunciado '!F20/'Relación Víctima_Denunciado '!$L20)</f>
        <v>0.35555555555555557</v>
      </c>
      <c r="G20" s="46" t="str">
        <f>IF('Relación Víctima_Denunciado '!H20=0,"-",'Relación Víctima_Denunciado '!H20/'Relación Víctima_Denunciado '!$L20)</f>
        <v>-</v>
      </c>
      <c r="H20" s="46">
        <f>IF('Relación Víctima_Denunciado '!I20=0,"-",'Relación Víctima_Denunciado '!I20/'Relación Víctima_Denunciado '!$L20)</f>
        <v>2.2222222222222223E-2</v>
      </c>
      <c r="I20" s="46" t="str">
        <f>IF('Relación Víctima_Denunciado '!J20=0,"-",'Relación Víctima_Denunciado '!J20/'Relación Víctima_Denunciado '!$L20)</f>
        <v>-</v>
      </c>
      <c r="J20" s="46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 t="str">
        <f>IF('Relación Víctima_Denunciado '!C23=0,"-",'Relación Víctima_Denunciado '!C23/'Relación Víctima_Denunciado '!$L23)</f>
        <v>-</v>
      </c>
      <c r="D23" s="46" t="str">
        <f>IF('Relación Víctima_Denunciado '!D23=0,"-",'Relación Víctima_Denunciado '!D23/'Relación Víctima_Denunciado '!$L23)</f>
        <v>-</v>
      </c>
      <c r="E23" s="46" t="str">
        <f>IF('Relación Víctima_Denunciado '!E23=0,"-",'Relación Víctima_Denunciado '!E23/'Relación Víctima_Denunciado '!$L23)</f>
        <v>-</v>
      </c>
      <c r="F23" s="46">
        <f>IF('Relación Víctima_Denunciado '!F23=0,"-",'Relación Víctima_Denunciado '!F23/'Relación Víctima_Denunciado '!$L23)</f>
        <v>1</v>
      </c>
      <c r="G23" s="46" t="str">
        <f>IF('Relación Víctima_Denunciado '!H23=0,"-",'Relación Víctima_Denunciado '!H23/'Relación Víctima_Denunciado '!$L23)</f>
        <v>-</v>
      </c>
      <c r="H23" s="46" t="str">
        <f>IF('Relación Víctima_Denunciado '!I23=0,"-",'Relación Víctima_Denunciado '!I23/'Relación Víctima_Denunciado '!$L23)</f>
        <v>-</v>
      </c>
      <c r="I23" s="46" t="str">
        <f>IF('Relación Víctima_Denunciado '!J23=0,"-",'Relación Víctima_Denunciado '!J23/'Relación Víctima_Denunciado '!$L23)</f>
        <v>-</v>
      </c>
      <c r="J23" s="46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3" t="s">
        <v>246</v>
      </c>
      <c r="C24" s="46">
        <f>IF('Relación Víctima_Denunciado '!C24=0,"-",'Relación Víctima_Denunciado '!C24/'Relación Víctima_Denunciado '!$L24)</f>
        <v>0.25</v>
      </c>
      <c r="D24" s="46">
        <f>IF('Relación Víctima_Denunciado '!D24=0,"-",'Relación Víctima_Denunciado '!D24/'Relación Víctima_Denunciado '!$L24)</f>
        <v>0.25</v>
      </c>
      <c r="E24" s="46" t="str">
        <f>IF('Relación Víctima_Denunciado '!E24=0,"-",'Relación Víctima_Denunciado '!E24/'Relación Víctima_Denunciado '!$L24)</f>
        <v>-</v>
      </c>
      <c r="F24" s="46">
        <f>IF('Relación Víctima_Denunciado '!F24=0,"-",'Relación Víctima_Denunciado '!F24/'Relación Víctima_Denunciado '!$L24)</f>
        <v>0.5</v>
      </c>
      <c r="G24" s="46" t="str">
        <f>IF('Relación Víctima_Denunciado '!H24=0,"-",'Relación Víctima_Denunciado '!H24/'Relación Víctima_Denunciado '!$L24)</f>
        <v>-</v>
      </c>
      <c r="H24" s="46" t="str">
        <f>IF('Relación Víctima_Denunciado '!I24=0,"-",'Relación Víctima_Denunciado '!I24/'Relación Víctima_Denunciado '!$L24)</f>
        <v>-</v>
      </c>
      <c r="I24" s="46" t="str">
        <f>IF('Relación Víctima_Denunciado '!J24=0,"-",'Relación Víctima_Denunciado '!J24/'Relación Víctima_Denunciado '!$L24)</f>
        <v>-</v>
      </c>
      <c r="J24" s="46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248</v>
      </c>
      <c r="C25" s="46">
        <f>IF('Relación Víctima_Denunciado '!C25=0,"-",'Relación Víctima_Denunciado '!C25/'Relación Víctima_Denunciado '!$L25)</f>
        <v>6.0606060606060608E-2</v>
      </c>
      <c r="D25" s="46">
        <f>IF('Relación Víctima_Denunciado '!D25=0,"-",'Relación Víctima_Denunciado '!D25/'Relación Víctima_Denunciado '!$L25)</f>
        <v>0.12121212121212122</v>
      </c>
      <c r="E25" s="46">
        <f>IF('Relación Víctima_Denunciado '!E25=0,"-",'Relación Víctima_Denunciado '!E25/'Relación Víctima_Denunciado '!$L25)</f>
        <v>0.24242424242424243</v>
      </c>
      <c r="F25" s="46">
        <f>IF('Relación Víctima_Denunciado '!F25=0,"-",'Relación Víctima_Denunciado '!F25/'Relación Víctima_Denunciado '!$L25)</f>
        <v>0.5757575757575758</v>
      </c>
      <c r="G25" s="46" t="str">
        <f>IF('Relación Víctima_Denunciado '!H25=0,"-",'Relación Víctima_Denunciado '!H25/'Relación Víctima_Denunciado '!$L25)</f>
        <v>-</v>
      </c>
      <c r="H25" s="46" t="str">
        <f>IF('Relación Víctima_Denunciado '!I25=0,"-",'Relación Víctima_Denunciado '!I25/'Relación Víctima_Denunciado '!$L25)</f>
        <v>-</v>
      </c>
      <c r="I25" s="46" t="str">
        <f>IF('Relación Víctima_Denunciado '!J25=0,"-",'Relación Víctima_Denunciado '!J25/'Relación Víctima_Denunciado '!$L25)</f>
        <v>-</v>
      </c>
      <c r="J25" s="46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244</v>
      </c>
      <c r="C26" s="46">
        <f>IF('Relación Víctima_Denunciado '!C26=0,"-",'Relación Víctima_Denunciado '!C26/'Relación Víctima_Denunciado '!$L26)</f>
        <v>7.6923076923076927E-2</v>
      </c>
      <c r="D26" s="46">
        <f>IF('Relación Víctima_Denunciado '!D26=0,"-",'Relación Víctima_Denunciado '!D26/'Relación Víctima_Denunciado '!$L26)</f>
        <v>0.16568047337278108</v>
      </c>
      <c r="E26" s="46">
        <f>IF('Relación Víctima_Denunciado '!E26=0,"-",'Relación Víctima_Denunciado '!E26/'Relación Víctima_Denunciado '!$L26)</f>
        <v>0.24260355029585798</v>
      </c>
      <c r="F26" s="46">
        <f>IF('Relación Víctima_Denunciado '!F26=0,"-",'Relación Víctima_Denunciado '!F26/'Relación Víctima_Denunciado '!$L26)</f>
        <v>0.51479289940828399</v>
      </c>
      <c r="G26" s="46" t="str">
        <f>IF('Relación Víctima_Denunciado '!H26=0,"-",'Relación Víctima_Denunciado '!H26/'Relación Víctima_Denunciado '!$L26)</f>
        <v>-</v>
      </c>
      <c r="H26" s="46" t="str">
        <f>IF('Relación Víctima_Denunciado '!I26=0,"-",'Relación Víctima_Denunciado '!I26/'Relación Víctima_Denunciado '!$L26)</f>
        <v>-</v>
      </c>
      <c r="I26" s="46" t="str">
        <f>IF('Relación Víctima_Denunciado '!J26=0,"-",'Relación Víctima_Denunciado '!J26/'Relación Víctima_Denunciado '!$L26)</f>
        <v>-</v>
      </c>
      <c r="J26" s="46" t="str">
        <f>IF('Relación Víctima_Denunciado '!K26=0,"-",'Relación Víctima_Denunciado '!K26/'Relación Víctima_Denunciado '!$L26)</f>
        <v>-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1" t="s">
        <v>127</v>
      </c>
      <c r="D9" s="91" t="s">
        <v>128</v>
      </c>
      <c r="E9" s="91" t="s">
        <v>129</v>
      </c>
      <c r="F9" s="91" t="s">
        <v>237</v>
      </c>
      <c r="G9" s="89" t="s">
        <v>130</v>
      </c>
      <c r="H9" s="91" t="s">
        <v>146</v>
      </c>
      <c r="I9" s="91" t="s">
        <v>131</v>
      </c>
      <c r="J9" s="91" t="s">
        <v>132</v>
      </c>
      <c r="K9" s="92"/>
      <c r="L9" s="92"/>
      <c r="M9" s="91" t="s">
        <v>133</v>
      </c>
      <c r="N9" s="91" t="s">
        <v>134</v>
      </c>
      <c r="O9" s="91" t="s">
        <v>135</v>
      </c>
      <c r="P9" s="92" t="s">
        <v>136</v>
      </c>
      <c r="Q9" s="92" t="s">
        <v>137</v>
      </c>
      <c r="R9" s="89" t="s">
        <v>138</v>
      </c>
      <c r="S9" s="89" t="s">
        <v>139</v>
      </c>
      <c r="T9" s="89" t="s">
        <v>205</v>
      </c>
      <c r="U9" s="89" t="s">
        <v>140</v>
      </c>
    </row>
    <row r="10" spans="2:21" ht="81" customHeight="1" thickBot="1" x14ac:dyDescent="0.25">
      <c r="C10" s="91"/>
      <c r="D10" s="91"/>
      <c r="E10" s="91"/>
      <c r="F10" s="91"/>
      <c r="G10" s="93"/>
      <c r="H10" s="91"/>
      <c r="I10" s="91"/>
      <c r="J10" s="43" t="s">
        <v>141</v>
      </c>
      <c r="K10" s="43" t="s">
        <v>142</v>
      </c>
      <c r="L10" s="43" t="s">
        <v>143</v>
      </c>
      <c r="M10" s="91"/>
      <c r="N10" s="91"/>
      <c r="O10" s="43" t="s">
        <v>34</v>
      </c>
      <c r="P10" s="43" t="s">
        <v>144</v>
      </c>
      <c r="Q10" s="43" t="s">
        <v>145</v>
      </c>
      <c r="R10" s="90"/>
      <c r="S10" s="90"/>
      <c r="T10" s="90"/>
      <c r="U10" s="90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68</v>
      </c>
      <c r="D12" s="28">
        <v>36</v>
      </c>
      <c r="E12" s="28">
        <v>32</v>
      </c>
      <c r="F12" s="28">
        <v>0</v>
      </c>
      <c r="G12" s="28">
        <v>92</v>
      </c>
      <c r="H12" s="28">
        <v>1</v>
      </c>
      <c r="I12" s="28">
        <v>0</v>
      </c>
      <c r="J12" s="28">
        <v>62</v>
      </c>
      <c r="K12" s="28">
        <v>0</v>
      </c>
      <c r="L12" s="28">
        <v>20</v>
      </c>
      <c r="M12" s="28">
        <v>2</v>
      </c>
      <c r="N12" s="28">
        <v>7</v>
      </c>
      <c r="O12" s="28">
        <v>0</v>
      </c>
      <c r="P12" s="28">
        <v>0</v>
      </c>
      <c r="Q12" s="28">
        <v>0</v>
      </c>
      <c r="R12" s="50">
        <f>O12/G12</f>
        <v>0</v>
      </c>
      <c r="S12" s="50">
        <f>O12/C12</f>
        <v>0</v>
      </c>
      <c r="T12" s="49">
        <f>'Órdenes según Instancia'!AB13/'Denuncias-Renuncias'!G12</f>
        <v>0.16304347826086957</v>
      </c>
      <c r="U12" s="49">
        <f>'Órdenes según Instancia'!AB13/'Denuncias-Renuncias'!C12</f>
        <v>0.22058823529411764</v>
      </c>
    </row>
    <row r="13" spans="2:21" ht="20.100000000000001" customHeight="1" thickBot="1" x14ac:dyDescent="0.25">
      <c r="B13" s="3" t="s">
        <v>238</v>
      </c>
      <c r="C13" s="28">
        <v>32</v>
      </c>
      <c r="D13" s="28">
        <v>25</v>
      </c>
      <c r="E13" s="28">
        <v>7</v>
      </c>
      <c r="F13" s="28">
        <v>0</v>
      </c>
      <c r="G13" s="28">
        <v>45</v>
      </c>
      <c r="H13" s="28">
        <v>0</v>
      </c>
      <c r="I13" s="28">
        <v>0</v>
      </c>
      <c r="J13" s="28">
        <v>36</v>
      </c>
      <c r="K13" s="28">
        <v>3</v>
      </c>
      <c r="L13" s="28">
        <v>3</v>
      </c>
      <c r="M13" s="28">
        <v>0</v>
      </c>
      <c r="N13" s="28">
        <v>3</v>
      </c>
      <c r="O13" s="28">
        <v>2</v>
      </c>
      <c r="P13" s="28">
        <v>2</v>
      </c>
      <c r="Q13" s="28">
        <v>0</v>
      </c>
      <c r="R13" s="50">
        <f t="shared" ref="R13:R26" si="0">O13/G13</f>
        <v>4.4444444444444446E-2</v>
      </c>
      <c r="S13" s="50">
        <f t="shared" ref="S13:S26" si="1">O13/C13</f>
        <v>6.25E-2</v>
      </c>
      <c r="T13" s="49">
        <f>'Órdenes según Instancia'!AB14/'Denuncias-Renuncias'!G13</f>
        <v>0.28888888888888886</v>
      </c>
      <c r="U13" s="49">
        <f>'Órdenes según Instancia'!AB14/'Denuncias-Renuncias'!C13</f>
        <v>0.40625</v>
      </c>
    </row>
    <row r="14" spans="2:21" ht="20.100000000000001" customHeight="1" thickBot="1" x14ac:dyDescent="0.25">
      <c r="B14" s="3" t="s">
        <v>374</v>
      </c>
      <c r="C14" s="28">
        <v>986</v>
      </c>
      <c r="D14" s="28">
        <v>607</v>
      </c>
      <c r="E14" s="28">
        <v>379</v>
      </c>
      <c r="F14" s="28">
        <v>7</v>
      </c>
      <c r="G14" s="28">
        <v>1010</v>
      </c>
      <c r="H14" s="28">
        <v>6</v>
      </c>
      <c r="I14" s="28">
        <v>0</v>
      </c>
      <c r="J14" s="28">
        <v>757</v>
      </c>
      <c r="K14" s="28">
        <v>49</v>
      </c>
      <c r="L14" s="28">
        <v>109</v>
      </c>
      <c r="M14" s="28">
        <v>89</v>
      </c>
      <c r="N14" s="28">
        <v>0</v>
      </c>
      <c r="O14" s="28">
        <v>100</v>
      </c>
      <c r="P14" s="28">
        <v>60</v>
      </c>
      <c r="Q14" s="28">
        <v>40</v>
      </c>
      <c r="R14" s="50">
        <f t="shared" si="0"/>
        <v>9.9009900990099015E-2</v>
      </c>
      <c r="S14" s="50">
        <f t="shared" si="1"/>
        <v>0.10141987829614604</v>
      </c>
      <c r="T14" s="49">
        <f>'Órdenes según Instancia'!AB15/'Denuncias-Renuncias'!G14</f>
        <v>0.12673267326732673</v>
      </c>
      <c r="U14" s="49">
        <f>'Órdenes según Instancia'!AB15/'Denuncias-Renuncias'!C14</f>
        <v>0.12981744421906694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151</v>
      </c>
      <c r="D18" s="28">
        <v>92</v>
      </c>
      <c r="E18" s="28">
        <v>59</v>
      </c>
      <c r="F18" s="28">
        <v>0</v>
      </c>
      <c r="G18" s="28">
        <v>151</v>
      </c>
      <c r="H18" s="28">
        <v>0</v>
      </c>
      <c r="I18" s="28">
        <v>0</v>
      </c>
      <c r="J18" s="28">
        <v>117</v>
      </c>
      <c r="K18" s="28">
        <v>4</v>
      </c>
      <c r="L18" s="28">
        <v>0</v>
      </c>
      <c r="M18" s="28">
        <v>29</v>
      </c>
      <c r="N18" s="28">
        <v>1</v>
      </c>
      <c r="O18" s="28">
        <v>20</v>
      </c>
      <c r="P18" s="28">
        <v>13</v>
      </c>
      <c r="Q18" s="28">
        <v>7</v>
      </c>
      <c r="R18" s="50"/>
      <c r="S18" s="50">
        <f t="shared" si="1"/>
        <v>0.13245033112582782</v>
      </c>
      <c r="T18" s="49">
        <f>'Órdenes según Instancia'!AB19/'Denuncias-Renuncias'!G18</f>
        <v>9.9337748344370855E-2</v>
      </c>
      <c r="U18" s="49">
        <f>'Órdenes según Instancia'!AB19/'Denuncias-Renuncias'!C18</f>
        <v>9.9337748344370855E-2</v>
      </c>
    </row>
    <row r="19" spans="2:21" ht="20.100000000000001" customHeight="1" thickBot="1" x14ac:dyDescent="0.25">
      <c r="B19" s="3" t="s">
        <v>242</v>
      </c>
      <c r="C19" s="28">
        <v>826</v>
      </c>
      <c r="D19" s="28">
        <v>680</v>
      </c>
      <c r="E19" s="28">
        <v>146</v>
      </c>
      <c r="F19" s="28">
        <v>2</v>
      </c>
      <c r="G19" s="28">
        <v>828</v>
      </c>
      <c r="H19" s="28">
        <v>5</v>
      </c>
      <c r="I19" s="28">
        <v>2</v>
      </c>
      <c r="J19" s="28">
        <v>496</v>
      </c>
      <c r="K19" s="28">
        <v>7</v>
      </c>
      <c r="L19" s="28">
        <v>67</v>
      </c>
      <c r="M19" s="28">
        <v>211</v>
      </c>
      <c r="N19" s="28">
        <v>40</v>
      </c>
      <c r="O19" s="28">
        <v>52</v>
      </c>
      <c r="P19" s="28">
        <v>38</v>
      </c>
      <c r="Q19" s="28">
        <v>14</v>
      </c>
      <c r="R19" s="50">
        <f t="shared" si="0"/>
        <v>6.280193236714976E-2</v>
      </c>
      <c r="S19" s="50">
        <f t="shared" si="1"/>
        <v>6.2953995157384993E-2</v>
      </c>
      <c r="T19" s="49">
        <f>'Órdenes según Instancia'!AB20/'Denuncias-Renuncias'!G19</f>
        <v>0.19323671497584541</v>
      </c>
      <c r="U19" s="49">
        <f>'Órdenes según Instancia'!AB20/'Denuncias-Renuncias'!C19</f>
        <v>0.1937046004842615</v>
      </c>
    </row>
    <row r="20" spans="2:21" ht="20.100000000000001" customHeight="1" thickBot="1" x14ac:dyDescent="0.25">
      <c r="B20" s="3" t="s">
        <v>243</v>
      </c>
      <c r="C20" s="28">
        <v>97</v>
      </c>
      <c r="D20" s="28">
        <v>61</v>
      </c>
      <c r="E20" s="28">
        <v>36</v>
      </c>
      <c r="F20" s="28">
        <v>1</v>
      </c>
      <c r="G20" s="28">
        <v>97</v>
      </c>
      <c r="H20" s="28">
        <v>0</v>
      </c>
      <c r="I20" s="28">
        <v>1</v>
      </c>
      <c r="J20" s="28">
        <v>55</v>
      </c>
      <c r="K20" s="28">
        <v>1</v>
      </c>
      <c r="L20" s="28">
        <v>37</v>
      </c>
      <c r="M20" s="28">
        <v>3</v>
      </c>
      <c r="N20" s="28">
        <v>0</v>
      </c>
      <c r="O20" s="28">
        <v>29</v>
      </c>
      <c r="P20" s="28">
        <v>16</v>
      </c>
      <c r="Q20" s="28">
        <v>13</v>
      </c>
      <c r="R20" s="50">
        <f t="shared" si="0"/>
        <v>0.29896907216494845</v>
      </c>
      <c r="S20" s="50">
        <f t="shared" si="1"/>
        <v>0.29896907216494845</v>
      </c>
      <c r="T20" s="49">
        <f>'Órdenes según Instancia'!AB21/'Denuncias-Renuncias'!G20</f>
        <v>0.45360824742268041</v>
      </c>
      <c r="U20" s="49">
        <f>'Órdenes según Instancia'!AB21/'Denuncias-Renuncias'!C20</f>
        <v>0.45360824742268041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3</v>
      </c>
      <c r="D23" s="28">
        <v>2</v>
      </c>
      <c r="E23" s="28">
        <v>1</v>
      </c>
      <c r="F23" s="28">
        <v>0</v>
      </c>
      <c r="G23" s="28">
        <v>3</v>
      </c>
      <c r="H23" s="28">
        <v>0</v>
      </c>
      <c r="I23" s="28">
        <v>0</v>
      </c>
      <c r="J23" s="28">
        <v>3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0.33333333333333331</v>
      </c>
      <c r="U23" s="49">
        <f>'Órdenes según Instancia'!AB24/'Denuncias-Renuncias'!C23</f>
        <v>0.33333333333333331</v>
      </c>
    </row>
    <row r="24" spans="2:21" ht="20.100000000000001" customHeight="1" thickBot="1" x14ac:dyDescent="0.25">
      <c r="B24" s="3" t="s">
        <v>246</v>
      </c>
      <c r="C24" s="28">
        <v>7</v>
      </c>
      <c r="D24" s="28">
        <v>6</v>
      </c>
      <c r="E24" s="28">
        <v>1</v>
      </c>
      <c r="F24" s="28">
        <v>0</v>
      </c>
      <c r="G24" s="28">
        <v>7</v>
      </c>
      <c r="H24" s="28">
        <v>0</v>
      </c>
      <c r="I24" s="28">
        <v>0</v>
      </c>
      <c r="J24" s="28">
        <v>6</v>
      </c>
      <c r="K24" s="28">
        <v>0</v>
      </c>
      <c r="L24" s="28">
        <v>1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f t="shared" si="0"/>
        <v>0</v>
      </c>
      <c r="S24" s="50">
        <f t="shared" si="1"/>
        <v>0</v>
      </c>
      <c r="T24" s="49">
        <f>'Órdenes según Instancia'!AB25/'Denuncias-Renuncias'!G24</f>
        <v>0.5714285714285714</v>
      </c>
      <c r="U24" s="49">
        <f>'Órdenes según Instancia'!AB25/'Denuncias-Renuncias'!C24</f>
        <v>0.5714285714285714</v>
      </c>
    </row>
    <row r="25" spans="2:21" ht="20.100000000000001" customHeight="1" thickBot="1" x14ac:dyDescent="0.25">
      <c r="B25" s="4" t="s">
        <v>248</v>
      </c>
      <c r="C25" s="28">
        <v>54</v>
      </c>
      <c r="D25" s="28">
        <v>46</v>
      </c>
      <c r="E25" s="28">
        <v>8</v>
      </c>
      <c r="F25" s="28">
        <v>0</v>
      </c>
      <c r="G25" s="28">
        <v>54</v>
      </c>
      <c r="H25" s="28">
        <v>0</v>
      </c>
      <c r="I25" s="28">
        <v>0</v>
      </c>
      <c r="J25" s="28">
        <v>41</v>
      </c>
      <c r="K25" s="28">
        <v>0</v>
      </c>
      <c r="L25" s="28">
        <v>1</v>
      </c>
      <c r="M25" s="28">
        <v>0</v>
      </c>
      <c r="N25" s="28">
        <v>12</v>
      </c>
      <c r="O25" s="28">
        <v>1</v>
      </c>
      <c r="P25" s="28">
        <v>1</v>
      </c>
      <c r="Q25" s="28">
        <v>0</v>
      </c>
      <c r="R25" s="50">
        <f t="shared" si="0"/>
        <v>1.8518518518518517E-2</v>
      </c>
      <c r="S25" s="50">
        <f t="shared" si="1"/>
        <v>1.8518518518518517E-2</v>
      </c>
      <c r="T25" s="49">
        <f>'Órdenes según Instancia'!AB26/'Denuncias-Renuncias'!G25</f>
        <v>0.61111111111111116</v>
      </c>
      <c r="U25" s="49">
        <f>'Órdenes según Instancia'!AB26/'Denuncias-Renuncias'!C25</f>
        <v>0.61111111111111116</v>
      </c>
    </row>
    <row r="26" spans="2:21" ht="20.100000000000001" customHeight="1" thickBot="1" x14ac:dyDescent="0.25">
      <c r="B26" s="5" t="s">
        <v>244</v>
      </c>
      <c r="C26" s="28">
        <v>855</v>
      </c>
      <c r="D26" s="28">
        <v>681</v>
      </c>
      <c r="E26" s="28">
        <v>174</v>
      </c>
      <c r="F26" s="28">
        <v>0</v>
      </c>
      <c r="G26" s="28">
        <v>855</v>
      </c>
      <c r="H26" s="28">
        <v>24</v>
      </c>
      <c r="I26" s="28">
        <v>1</v>
      </c>
      <c r="J26" s="28">
        <v>714</v>
      </c>
      <c r="K26" s="28">
        <v>10</v>
      </c>
      <c r="L26" s="28">
        <v>58</v>
      </c>
      <c r="M26" s="28">
        <v>48</v>
      </c>
      <c r="N26" s="28">
        <v>0</v>
      </c>
      <c r="O26" s="28">
        <v>75</v>
      </c>
      <c r="P26" s="28">
        <v>61</v>
      </c>
      <c r="Q26" s="28">
        <v>14</v>
      </c>
      <c r="R26" s="50">
        <f t="shared" si="0"/>
        <v>8.771929824561403E-2</v>
      </c>
      <c r="S26" s="50">
        <f t="shared" si="1"/>
        <v>8.771929824561403E-2</v>
      </c>
      <c r="T26" s="49">
        <f>'Órdenes según Instancia'!AB27/'Denuncias-Renuncias'!G26</f>
        <v>0.19766081871345029</v>
      </c>
      <c r="U26" s="49">
        <f>'Órdenes según Instancia'!AB27/'Denuncias-Renuncias'!C26</f>
        <v>0.19766081871345029</v>
      </c>
    </row>
    <row r="27" spans="2:21" ht="13.5" thickBot="1" x14ac:dyDescent="0.25"/>
    <row r="28" spans="2:21" ht="20.100000000000001" customHeight="1" thickBot="1" x14ac:dyDescent="0.25">
      <c r="B28" s="88"/>
      <c r="C28" s="88"/>
      <c r="D28" s="88"/>
      <c r="E28" s="88"/>
      <c r="F28" s="88"/>
      <c r="G28" s="88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4" t="s">
        <v>148</v>
      </c>
      <c r="D9" s="94" t="s">
        <v>131</v>
      </c>
      <c r="E9" s="96" t="s">
        <v>132</v>
      </c>
      <c r="F9" s="97"/>
      <c r="G9" s="98"/>
      <c r="H9" s="98" t="s">
        <v>147</v>
      </c>
      <c r="I9" s="94" t="s">
        <v>134</v>
      </c>
    </row>
    <row r="10" spans="2:9" ht="83.25" customHeight="1" thickBot="1" x14ac:dyDescent="0.25">
      <c r="C10" s="95"/>
      <c r="D10" s="95"/>
      <c r="E10" s="20" t="s">
        <v>141</v>
      </c>
      <c r="F10" s="21" t="s">
        <v>142</v>
      </c>
      <c r="G10" s="22" t="s">
        <v>143</v>
      </c>
      <c r="H10" s="99"/>
      <c r="I10" s="95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1.0869565217391304E-2</v>
      </c>
      <c r="D12" s="36" t="str">
        <f>+IF('Denuncias-Renuncias'!$G12=0,"-",IF('Denuncias-Renuncias'!I12=0,"-",('Denuncias-Renuncias'!I12/'Denuncias-Renuncias'!$G12)))</f>
        <v>-</v>
      </c>
      <c r="E12" s="36">
        <f>+IF('Denuncias-Renuncias'!$G12=0,"-",IF('Denuncias-Renuncias'!J12=0,"-",('Denuncias-Renuncias'!J12/'Denuncias-Renuncias'!$G12)))</f>
        <v>0.67391304347826086</v>
      </c>
      <c r="F12" s="36" t="str">
        <f>+IF('Denuncias-Renuncias'!$G12=0,"-",IF('Denuncias-Renuncias'!K12=0,"-",('Denuncias-Renuncias'!K12/'Denuncias-Renuncias'!$G12)))</f>
        <v>-</v>
      </c>
      <c r="G12" s="36">
        <f>+IF('Denuncias-Renuncias'!$G12=0,"-",IF('Denuncias-Renuncias'!L12=0,"-",('Denuncias-Renuncias'!L12/'Denuncias-Renuncias'!$G12)))</f>
        <v>0.21739130434782608</v>
      </c>
      <c r="H12" s="36">
        <f>+IF('Denuncias-Renuncias'!$G12=0,"-",IF('Denuncias-Renuncias'!M12=0,"-",('Denuncias-Renuncias'!M12/'Denuncias-Renuncias'!$G12)))</f>
        <v>2.1739130434782608E-2</v>
      </c>
      <c r="I12" s="36">
        <f>+IF('Denuncias-Renuncias'!$G12=0,"-",IF('Denuncias-Renuncias'!N12=0,"-",('Denuncias-Renuncias'!N12/'Denuncias-Renuncias'!$G12)))</f>
        <v>7.6086956521739135E-2</v>
      </c>
    </row>
    <row r="13" spans="2:9" ht="20.100000000000001" customHeight="1" thickBot="1" x14ac:dyDescent="0.25">
      <c r="B13" s="3" t="s">
        <v>238</v>
      </c>
      <c r="C13" s="36" t="str">
        <f>+IF('Denuncias-Renuncias'!$G13=0,"-",IF('Denuncias-Renuncias'!H13=0,"-",('Denuncias-Renuncias'!H13/'Denuncias-Renuncias'!$G13)))</f>
        <v>-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0.8</v>
      </c>
      <c r="F13" s="36">
        <f>+IF('Denuncias-Renuncias'!$G13=0,"-",IF('Denuncias-Renuncias'!K13=0,"-",('Denuncias-Renuncias'!K13/'Denuncias-Renuncias'!$G13)))</f>
        <v>6.6666666666666666E-2</v>
      </c>
      <c r="G13" s="36">
        <f>+IF('Denuncias-Renuncias'!$G13=0,"-",IF('Denuncias-Renuncias'!L13=0,"-",('Denuncias-Renuncias'!L13/'Denuncias-Renuncias'!$G13)))</f>
        <v>6.6666666666666666E-2</v>
      </c>
      <c r="H13" s="36" t="str">
        <f>+IF('Denuncias-Renuncias'!$G13=0,"-",IF('Denuncias-Renuncias'!M13=0,"-",('Denuncias-Renuncias'!M13/'Denuncias-Renuncias'!$G13)))</f>
        <v>-</v>
      </c>
      <c r="I13" s="36">
        <f>+IF('Denuncias-Renuncias'!$G13=0,"-",IF('Denuncias-Renuncias'!N13=0,"-",('Denuncias-Renuncias'!N13/'Denuncias-Renuncias'!$G13)))</f>
        <v>6.6666666666666666E-2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5.9405940594059407E-3</v>
      </c>
      <c r="D14" s="36" t="str">
        <f>+IF('Denuncias-Renuncias'!$G14=0,"-",IF('Denuncias-Renuncias'!I14=0,"-",('Denuncias-Renuncias'!I14/'Denuncias-Renuncias'!$G14)))</f>
        <v>-</v>
      </c>
      <c r="E14" s="36">
        <f>+IF('Denuncias-Renuncias'!$G14=0,"-",IF('Denuncias-Renuncias'!J14=0,"-",('Denuncias-Renuncias'!J14/'Denuncias-Renuncias'!$G14)))</f>
        <v>0.7495049504950495</v>
      </c>
      <c r="F14" s="36">
        <f>+IF('Denuncias-Renuncias'!$G14=0,"-",IF('Denuncias-Renuncias'!K14=0,"-",('Denuncias-Renuncias'!K14/'Denuncias-Renuncias'!$G14)))</f>
        <v>4.8514851485148516E-2</v>
      </c>
      <c r="G14" s="36">
        <f>+IF('Denuncias-Renuncias'!$G14=0,"-",IF('Denuncias-Renuncias'!L14=0,"-",('Denuncias-Renuncias'!L14/'Denuncias-Renuncias'!$G14)))</f>
        <v>0.10792079207920792</v>
      </c>
      <c r="H14" s="36">
        <f>+IF('Denuncias-Renuncias'!$G14=0,"-",IF('Denuncias-Renuncias'!M14=0,"-",('Denuncias-Renuncias'!M14/'Denuncias-Renuncias'!$G14)))</f>
        <v>8.8118811881188114E-2</v>
      </c>
      <c r="I14" s="36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 t="str">
        <f>+IF('Denuncias-Renuncias'!$G18=0,"-",IF('Denuncias-Renuncias'!H18=0,"-",('Denuncias-Renuncias'!H18/'Denuncias-Renuncias'!$G18)))</f>
        <v>-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0.77483443708609268</v>
      </c>
      <c r="F18" s="36">
        <f>+IF('Denuncias-Renuncias'!$G18=0,"-",IF('Denuncias-Renuncias'!K18=0,"-",('Denuncias-Renuncias'!K18/'Denuncias-Renuncias'!$G18)))</f>
        <v>2.6490066225165563E-2</v>
      </c>
      <c r="G18" s="36" t="str">
        <f>+IF('Denuncias-Renuncias'!$G18=0,"-",IF('Denuncias-Renuncias'!L18=0,"-",('Denuncias-Renuncias'!L18/'Denuncias-Renuncias'!$G18)))</f>
        <v>-</v>
      </c>
      <c r="H18" s="36">
        <f>+IF('Denuncias-Renuncias'!$G18=0,"-",IF('Denuncias-Renuncias'!M18=0,"-",('Denuncias-Renuncias'!M18/'Denuncias-Renuncias'!$G18)))</f>
        <v>0.19205298013245034</v>
      </c>
      <c r="I18" s="36">
        <f>+IF('Denuncias-Renuncias'!$G18=0,"-",IF('Denuncias-Renuncias'!N18=0,"-",('Denuncias-Renuncias'!N18/'Denuncias-Renuncias'!$G18)))</f>
        <v>6.6225165562913907E-3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6.038647342995169E-3</v>
      </c>
      <c r="D19" s="36">
        <f>+IF('Denuncias-Renuncias'!$G19=0,"-",IF('Denuncias-Renuncias'!I19=0,"-",('Denuncias-Renuncias'!I19/'Denuncias-Renuncias'!$G19)))</f>
        <v>2.4154589371980675E-3</v>
      </c>
      <c r="E19" s="36">
        <f>+IF('Denuncias-Renuncias'!$G19=0,"-",IF('Denuncias-Renuncias'!J19=0,"-",('Denuncias-Renuncias'!J19/'Denuncias-Renuncias'!$G19)))</f>
        <v>0.59903381642512077</v>
      </c>
      <c r="F19" s="36">
        <f>+IF('Denuncias-Renuncias'!$G19=0,"-",IF('Denuncias-Renuncias'!K19=0,"-",('Denuncias-Renuncias'!K19/'Denuncias-Renuncias'!$G19)))</f>
        <v>8.4541062801932361E-3</v>
      </c>
      <c r="G19" s="36">
        <f>+IF('Denuncias-Renuncias'!$G19=0,"-",IF('Denuncias-Renuncias'!L19=0,"-",('Denuncias-Renuncias'!L19/'Denuncias-Renuncias'!$G19)))</f>
        <v>8.0917874396135264E-2</v>
      </c>
      <c r="H19" s="36">
        <f>+IF('Denuncias-Renuncias'!$G19=0,"-",IF('Denuncias-Renuncias'!M19=0,"-",('Denuncias-Renuncias'!M19/'Denuncias-Renuncias'!$G19)))</f>
        <v>0.25483091787439616</v>
      </c>
      <c r="I19" s="36">
        <f>+IF('Denuncias-Renuncias'!$G19=0,"-",IF('Denuncias-Renuncias'!N19=0,"-",('Denuncias-Renuncias'!N19/'Denuncias-Renuncias'!$G19)))</f>
        <v>4.8309178743961352E-2</v>
      </c>
    </row>
    <row r="20" spans="2:9" ht="20.100000000000001" customHeight="1" thickBot="1" x14ac:dyDescent="0.25">
      <c r="B20" s="3" t="s">
        <v>243</v>
      </c>
      <c r="C20" s="36" t="str">
        <f>+IF('Denuncias-Renuncias'!$G20=0,"-",IF('Denuncias-Renuncias'!H20=0,"-",('Denuncias-Renuncias'!H20/'Denuncias-Renuncias'!$G20)))</f>
        <v>-</v>
      </c>
      <c r="D20" s="36">
        <f>+IF('Denuncias-Renuncias'!$G20=0,"-",IF('Denuncias-Renuncias'!I20=0,"-",('Denuncias-Renuncias'!I20/'Denuncias-Renuncias'!$G20)))</f>
        <v>1.0309278350515464E-2</v>
      </c>
      <c r="E20" s="36">
        <f>+IF('Denuncias-Renuncias'!$G20=0,"-",IF('Denuncias-Renuncias'!J20=0,"-",('Denuncias-Renuncias'!J20/'Denuncias-Renuncias'!$G20)))</f>
        <v>0.5670103092783505</v>
      </c>
      <c r="F20" s="36">
        <f>+IF('Denuncias-Renuncias'!$G20=0,"-",IF('Denuncias-Renuncias'!K20=0,"-",('Denuncias-Renuncias'!K20/'Denuncias-Renuncias'!$G20)))</f>
        <v>1.0309278350515464E-2</v>
      </c>
      <c r="G20" s="36">
        <f>+IF('Denuncias-Renuncias'!$G20=0,"-",IF('Denuncias-Renuncias'!L20=0,"-",('Denuncias-Renuncias'!L20/'Denuncias-Renuncias'!$G20)))</f>
        <v>0.38144329896907214</v>
      </c>
      <c r="H20" s="36">
        <f>+IF('Denuncias-Renuncias'!$G20=0,"-",IF('Denuncias-Renuncias'!M20=0,"-",('Denuncias-Renuncias'!M20/'Denuncias-Renuncias'!$G20)))</f>
        <v>3.0927835051546393E-2</v>
      </c>
      <c r="I20" s="36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1</v>
      </c>
      <c r="F23" s="36" t="str">
        <f>+IF('Denuncias-Renuncias'!$G23=0,"-",IF('Denuncias-Renuncias'!K23=0,"-",('Denuncias-Renuncias'!K23/'Denuncias-Renuncias'!$G23)))</f>
        <v>-</v>
      </c>
      <c r="G23" s="36" t="str">
        <f>+IF('Denuncias-Renuncias'!$G23=0,"-",IF('Denuncias-Renuncias'!L23=0,"-",('Denuncias-Renuncias'!L23/'Denuncias-Renuncias'!$G23)))</f>
        <v>-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0.8571428571428571</v>
      </c>
      <c r="F24" s="36" t="str">
        <f>+IF('Denuncias-Renuncias'!$G24=0,"-",IF('Denuncias-Renuncias'!K24=0,"-",('Denuncias-Renuncias'!K24/'Denuncias-Renuncias'!$G24)))</f>
        <v>-</v>
      </c>
      <c r="G24" s="36">
        <f>+IF('Denuncias-Renuncias'!$G24=0,"-",IF('Denuncias-Renuncias'!L24=0,"-",('Denuncias-Renuncias'!L24/'Denuncias-Renuncias'!$G24)))</f>
        <v>0.14285714285714285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 t="str">
        <f>+IF('Denuncias-Renuncias'!$G25=0,"-",IF('Denuncias-Renuncias'!H25=0,"-",('Denuncias-Renuncias'!H25/'Denuncias-Renuncias'!$G25)))</f>
        <v>-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0.7592592592592593</v>
      </c>
      <c r="F25" s="36" t="str">
        <f>+IF('Denuncias-Renuncias'!$G25=0,"-",IF('Denuncias-Renuncias'!K25=0,"-",('Denuncias-Renuncias'!K25/'Denuncias-Renuncias'!$G25)))</f>
        <v>-</v>
      </c>
      <c r="G25" s="36">
        <f>+IF('Denuncias-Renuncias'!$G25=0,"-",IF('Denuncias-Renuncias'!L25=0,"-",('Denuncias-Renuncias'!L25/'Denuncias-Renuncias'!$G25)))</f>
        <v>1.8518518518518517E-2</v>
      </c>
      <c r="H25" s="36" t="str">
        <f>+IF('Denuncias-Renuncias'!$G25=0,"-",IF('Denuncias-Renuncias'!M25=0,"-",('Denuncias-Renuncias'!M25/'Denuncias-Renuncias'!$G25)))</f>
        <v>-</v>
      </c>
      <c r="I25" s="36">
        <f>+IF('Denuncias-Renuncias'!$G25=0,"-",IF('Denuncias-Renuncias'!N25=0,"-",('Denuncias-Renuncias'!N25/'Denuncias-Renuncias'!$G25)))</f>
        <v>0.22222222222222221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2.8070175438596492E-2</v>
      </c>
      <c r="D26" s="36">
        <f>+IF('Denuncias-Renuncias'!$G26=0,"-",IF('Denuncias-Renuncias'!I26=0,"-",('Denuncias-Renuncias'!I26/'Denuncias-Renuncias'!$G26)))</f>
        <v>1.1695906432748538E-3</v>
      </c>
      <c r="E26" s="36">
        <f>+IF('Denuncias-Renuncias'!$G26=0,"-",IF('Denuncias-Renuncias'!J26=0,"-",('Denuncias-Renuncias'!J26/'Denuncias-Renuncias'!$G26)))</f>
        <v>0.83508771929824566</v>
      </c>
      <c r="F26" s="36">
        <f>+IF('Denuncias-Renuncias'!$G26=0,"-",IF('Denuncias-Renuncias'!K26=0,"-",('Denuncias-Renuncias'!K26/'Denuncias-Renuncias'!$G26)))</f>
        <v>1.1695906432748537E-2</v>
      </c>
      <c r="G26" s="36">
        <f>+IF('Denuncias-Renuncias'!$G26=0,"-",IF('Denuncias-Renuncias'!L26=0,"-",('Denuncias-Renuncias'!L26/'Denuncias-Renuncias'!$G26)))</f>
        <v>6.7836257309941514E-2</v>
      </c>
      <c r="H26" s="36">
        <f>+IF('Denuncias-Renuncias'!$G26=0,"-",IF('Denuncias-Renuncias'!M26=0,"-",('Denuncias-Renuncias'!M26/'Denuncias-Renuncias'!$G26)))</f>
        <v>5.6140350877192984E-2</v>
      </c>
      <c r="I26" s="36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80" t="s">
        <v>149</v>
      </c>
      <c r="D9" s="80"/>
      <c r="E9" s="80"/>
      <c r="F9" s="80"/>
      <c r="G9" s="80" t="s">
        <v>150</v>
      </c>
      <c r="H9" s="80"/>
      <c r="I9" s="80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2</v>
      </c>
      <c r="E12" s="28">
        <v>3</v>
      </c>
      <c r="F12" s="28">
        <v>5</v>
      </c>
      <c r="G12" s="28">
        <v>77</v>
      </c>
      <c r="H12" s="28">
        <v>1</v>
      </c>
      <c r="I12" s="28">
        <v>78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12</v>
      </c>
      <c r="H13" s="28">
        <v>7</v>
      </c>
      <c r="I13" s="28">
        <v>19</v>
      </c>
    </row>
    <row r="14" spans="2:9" ht="20.100000000000001" customHeight="1" thickBot="1" x14ac:dyDescent="0.25">
      <c r="B14" s="3" t="s">
        <v>374</v>
      </c>
      <c r="C14" s="28">
        <v>5</v>
      </c>
      <c r="D14" s="28">
        <v>4</v>
      </c>
      <c r="E14" s="28">
        <v>0</v>
      </c>
      <c r="F14" s="28">
        <v>9</v>
      </c>
      <c r="G14" s="28">
        <v>451</v>
      </c>
      <c r="H14" s="28">
        <v>0</v>
      </c>
      <c r="I14" s="28">
        <v>451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15</v>
      </c>
      <c r="D18" s="28">
        <v>0</v>
      </c>
      <c r="E18" s="28">
        <v>0</v>
      </c>
      <c r="F18" s="28">
        <v>15</v>
      </c>
      <c r="G18" s="28">
        <v>48</v>
      </c>
      <c r="H18" s="28">
        <v>0</v>
      </c>
      <c r="I18" s="28">
        <v>48</v>
      </c>
    </row>
    <row r="19" spans="2:9" ht="20.100000000000001" customHeight="1" thickBot="1" x14ac:dyDescent="0.25">
      <c r="B19" s="3" t="s">
        <v>242</v>
      </c>
      <c r="C19" s="28">
        <v>56</v>
      </c>
      <c r="D19" s="28">
        <v>1</v>
      </c>
      <c r="E19" s="28">
        <v>18</v>
      </c>
      <c r="F19" s="28">
        <v>75</v>
      </c>
      <c r="G19" s="28">
        <v>214</v>
      </c>
      <c r="H19" s="28">
        <v>0</v>
      </c>
      <c r="I19" s="28">
        <v>214</v>
      </c>
    </row>
    <row r="20" spans="2:9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47</v>
      </c>
      <c r="H20" s="28">
        <v>0</v>
      </c>
      <c r="I20" s="28">
        <v>47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2</v>
      </c>
      <c r="D23" s="28">
        <v>0</v>
      </c>
      <c r="E23" s="28">
        <v>0</v>
      </c>
      <c r="F23" s="28">
        <v>2</v>
      </c>
      <c r="G23" s="28">
        <v>0</v>
      </c>
      <c r="H23" s="28">
        <v>0</v>
      </c>
      <c r="I23" s="28">
        <v>0</v>
      </c>
    </row>
    <row r="24" spans="2:9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0</v>
      </c>
      <c r="F24" s="28">
        <v>1</v>
      </c>
      <c r="G24" s="28">
        <v>3</v>
      </c>
      <c r="H24" s="28">
        <v>0</v>
      </c>
      <c r="I24" s="28">
        <v>3</v>
      </c>
    </row>
    <row r="25" spans="2:9" ht="20.100000000000001" customHeight="1" thickBot="1" x14ac:dyDescent="0.25">
      <c r="B25" s="4" t="s">
        <v>248</v>
      </c>
      <c r="C25" s="28">
        <v>1</v>
      </c>
      <c r="D25" s="28">
        <v>0</v>
      </c>
      <c r="E25" s="28">
        <v>0</v>
      </c>
      <c r="F25" s="28">
        <v>1</v>
      </c>
      <c r="G25" s="28">
        <v>25</v>
      </c>
      <c r="H25" s="28">
        <v>0</v>
      </c>
      <c r="I25" s="28">
        <v>25</v>
      </c>
    </row>
    <row r="26" spans="2:9" ht="20.100000000000001" customHeight="1" thickBot="1" x14ac:dyDescent="0.25">
      <c r="B26" s="5" t="s">
        <v>244</v>
      </c>
      <c r="C26" s="28">
        <v>15</v>
      </c>
      <c r="D26" s="28">
        <v>8</v>
      </c>
      <c r="E26" s="28">
        <v>1</v>
      </c>
      <c r="F26" s="28">
        <v>24</v>
      </c>
      <c r="G26" s="28">
        <v>368</v>
      </c>
      <c r="H26" s="28">
        <v>9</v>
      </c>
      <c r="I26" s="28">
        <v>377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100" t="s">
        <v>158</v>
      </c>
      <c r="D8" s="101"/>
      <c r="E8" s="101"/>
      <c r="F8" s="101"/>
      <c r="G8" s="101"/>
      <c r="H8" s="102"/>
    </row>
    <row r="9" spans="2:12" ht="41.25" customHeight="1" x14ac:dyDescent="0.2">
      <c r="C9" s="81" t="s">
        <v>159</v>
      </c>
      <c r="D9" s="81"/>
      <c r="E9" s="81" t="s">
        <v>160</v>
      </c>
      <c r="F9" s="81"/>
      <c r="G9" s="81" t="s">
        <v>161</v>
      </c>
      <c r="H9" s="81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2"/>
      <c r="H10" s="82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0" t="s">
        <v>158</v>
      </c>
      <c r="D9" s="101"/>
      <c r="E9" s="101"/>
      <c r="F9" s="101"/>
      <c r="G9" s="101"/>
      <c r="H9" s="102"/>
    </row>
    <row r="10" spans="2:8" ht="41.25" customHeight="1" x14ac:dyDescent="0.2">
      <c r="C10" s="81" t="s">
        <v>159</v>
      </c>
      <c r="D10" s="81"/>
      <c r="E10" s="81" t="s">
        <v>160</v>
      </c>
      <c r="F10" s="81"/>
      <c r="G10" s="81" t="s">
        <v>161</v>
      </c>
      <c r="H10" s="81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2"/>
      <c r="H11" s="82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6.7114093959731542E-3</v>
      </c>
      <c r="D13" s="62">
        <v>0.17449664429530201</v>
      </c>
      <c r="E13" s="62">
        <v>3.3557046979865772E-2</v>
      </c>
      <c r="F13" s="62">
        <v>0.52348993288590606</v>
      </c>
      <c r="G13" s="62">
        <v>0.20134228187919462</v>
      </c>
      <c r="H13" s="62">
        <v>6.0402684563758469E-2</v>
      </c>
    </row>
    <row r="14" spans="2:8" ht="20.100000000000001" customHeight="1" thickBot="1" x14ac:dyDescent="0.25">
      <c r="B14" s="3" t="s">
        <v>238</v>
      </c>
      <c r="C14" s="62">
        <v>0</v>
      </c>
      <c r="D14" s="62">
        <v>0.13333333333333333</v>
      </c>
      <c r="E14" s="62">
        <v>0</v>
      </c>
      <c r="F14" s="62">
        <v>0.42222222222222222</v>
      </c>
      <c r="G14" s="62">
        <v>0.2</v>
      </c>
      <c r="H14" s="62">
        <f>1-C14-D14-E14-F14-G14</f>
        <v>0.24444444444444446</v>
      </c>
    </row>
    <row r="15" spans="2:8" ht="20.100000000000001" customHeight="1" thickBot="1" x14ac:dyDescent="0.25">
      <c r="B15" s="3" t="s">
        <v>374</v>
      </c>
      <c r="C15" s="62">
        <v>4.5558086560364463E-3</v>
      </c>
      <c r="D15" s="62">
        <v>0.16514806378132119</v>
      </c>
      <c r="E15" s="62">
        <v>1.0250569476082005E-2</v>
      </c>
      <c r="F15" s="62">
        <v>0.51366742596810933</v>
      </c>
      <c r="G15" s="62">
        <v>0.16173120728929385</v>
      </c>
      <c r="H15" s="62">
        <f>1-C15-D15-E15-F15-G15</f>
        <v>0.14464692482915714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1.8404907975460124E-2</v>
      </c>
      <c r="D19" s="62">
        <v>0.24539877300613497</v>
      </c>
      <c r="E19" s="62">
        <v>9.202453987730061E-2</v>
      </c>
      <c r="F19" s="62">
        <v>0.29447852760736198</v>
      </c>
      <c r="G19" s="62">
        <v>0.12269938650306748</v>
      </c>
      <c r="H19" s="62">
        <v>0.22699386503067476</v>
      </c>
    </row>
    <row r="20" spans="2:8" ht="20.100000000000001" customHeight="1" thickBot="1" x14ac:dyDescent="0.25">
      <c r="B20" s="3" t="s">
        <v>242</v>
      </c>
      <c r="C20" s="62">
        <v>3.3251231527093597E-2</v>
      </c>
      <c r="D20" s="62">
        <v>0.31650246305418717</v>
      </c>
      <c r="E20" s="62">
        <v>9.2364532019704432E-2</v>
      </c>
      <c r="F20" s="62">
        <v>0.26354679802955666</v>
      </c>
      <c r="G20" s="62">
        <v>7.2660098522167482E-2</v>
      </c>
      <c r="H20" s="62">
        <f>1-C20-D20-E20-F20-G20</f>
        <v>0.22167487684729065</v>
      </c>
    </row>
    <row r="21" spans="2:8" ht="20.100000000000001" customHeight="1" thickBot="1" x14ac:dyDescent="0.25">
      <c r="B21" s="3" t="s">
        <v>243</v>
      </c>
      <c r="C21" s="62">
        <v>0</v>
      </c>
      <c r="D21" s="62">
        <v>0.34951456310679613</v>
      </c>
      <c r="E21" s="62">
        <v>0</v>
      </c>
      <c r="F21" s="62">
        <v>0.4563106796116505</v>
      </c>
      <c r="G21" s="62">
        <v>0.1650485436893204</v>
      </c>
      <c r="H21" s="62">
        <v>2.9126213592232914E-2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0.33333333333333331</v>
      </c>
      <c r="E24" s="62">
        <v>0.66666666666666663</v>
      </c>
      <c r="F24" s="62">
        <v>0</v>
      </c>
      <c r="G24" s="62">
        <v>0</v>
      </c>
      <c r="H24" s="62">
        <v>1.1102230246251565E-16</v>
      </c>
    </row>
    <row r="25" spans="2:8" ht="20.100000000000001" customHeight="1" thickBot="1" x14ac:dyDescent="0.25">
      <c r="B25" s="3" t="s">
        <v>246</v>
      </c>
      <c r="C25" s="62">
        <v>0.1</v>
      </c>
      <c r="D25" s="62">
        <v>0.3</v>
      </c>
      <c r="E25" s="62">
        <v>0.1</v>
      </c>
      <c r="F25" s="62">
        <v>0.3</v>
      </c>
      <c r="G25" s="62">
        <v>0.2</v>
      </c>
      <c r="H25" s="62">
        <v>0</v>
      </c>
    </row>
    <row r="26" spans="2:8" ht="20.100000000000001" customHeight="1" thickBot="1" x14ac:dyDescent="0.25">
      <c r="B26" s="4" t="s">
        <v>248</v>
      </c>
      <c r="C26" s="62">
        <v>5.2631578947368418E-2</v>
      </c>
      <c r="D26" s="62">
        <v>0.21052631578947367</v>
      </c>
      <c r="E26" s="62">
        <v>1.7543859649122806E-2</v>
      </c>
      <c r="F26" s="62">
        <v>0.43859649122807015</v>
      </c>
      <c r="G26" s="62">
        <v>0.2807017543859649</v>
      </c>
      <c r="H26" s="62">
        <f>1-C26-D26-E26-F26-G26</f>
        <v>0</v>
      </c>
    </row>
    <row r="27" spans="2:8" ht="20.100000000000001" customHeight="1" thickBot="1" x14ac:dyDescent="0.25">
      <c r="B27" s="5" t="s">
        <v>244</v>
      </c>
      <c r="C27" s="62">
        <v>4.9219687875150062E-2</v>
      </c>
      <c r="D27" s="62">
        <v>0.24609843937575029</v>
      </c>
      <c r="E27" s="62">
        <v>2.8811524609843937E-2</v>
      </c>
      <c r="F27" s="62">
        <v>0.45258103241296521</v>
      </c>
      <c r="G27" s="62">
        <v>0.10804321728691477</v>
      </c>
      <c r="H27" s="62">
        <f>1-C27-D27-E27-F27-G27</f>
        <v>0.11524609843937575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2021-05-24T11:45:49Z</cp:lastPrinted>
  <dcterms:created xsi:type="dcterms:W3CDTF">2018-11-16T09:47:02Z</dcterms:created>
  <dcterms:modified xsi:type="dcterms:W3CDTF">2021-05-24T18:40:36Z</dcterms:modified>
</cp:coreProperties>
</file>